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igital Services\CS Pensions\Content\Documents\Employers Pension Guide\EPG Section 3\"/>
    </mc:Choice>
  </mc:AlternateContent>
  <xr:revisionPtr revIDLastSave="0" documentId="13_ncr:1_{2706D560-F41D-4A4E-A789-7EFA11A60AC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tribution Breakdown" sheetId="5" r:id="rId1"/>
    <sheet name="CABINET OFFICE ONLY Journal" sheetId="4" r:id="rId2"/>
  </sheets>
  <definedNames>
    <definedName name="_xlnm.Print_Area" localSheetId="1">'CABINET OFFICE ONLY Journal'!$A$1:$I$33</definedName>
    <definedName name="_xlnm.Print_Area" localSheetId="0">'Contribution Breakdown'!$A$1:$J$42</definedName>
  </definedNames>
  <calcPr calcId="191029"/>
</workbook>
</file>

<file path=xl/calcChain.xml><?xml version="1.0" encoding="utf-8"?>
<calcChain xmlns="http://schemas.openxmlformats.org/spreadsheetml/2006/main">
  <c r="M2" i="5" l="1"/>
  <c r="M3" i="5"/>
  <c r="M7" i="5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2" i="4"/>
  <c r="I3" i="4" l="1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2" i="4"/>
  <c r="F15" i="4" l="1"/>
  <c r="F29" i="4" s="1"/>
  <c r="F14" i="4"/>
  <c r="F28" i="4" s="1"/>
  <c r="F13" i="4"/>
  <c r="F27" i="4" s="1"/>
  <c r="F12" i="4"/>
  <c r="F26" i="4" s="1"/>
  <c r="A12" i="4"/>
  <c r="B12" i="4"/>
  <c r="A13" i="4"/>
  <c r="B13" i="4"/>
  <c r="A14" i="4"/>
  <c r="B14" i="4"/>
  <c r="A15" i="4"/>
  <c r="B15" i="4"/>
  <c r="A26" i="4"/>
  <c r="B26" i="4"/>
  <c r="A27" i="4"/>
  <c r="B27" i="4"/>
  <c r="A28" i="4"/>
  <c r="B28" i="4"/>
  <c r="A29" i="4"/>
  <c r="B29" i="4"/>
  <c r="I31" i="5"/>
  <c r="G31" i="5"/>
  <c r="E31" i="5"/>
  <c r="C31" i="5"/>
  <c r="I34" i="5" l="1"/>
  <c r="B2" i="4"/>
  <c r="B3" i="4"/>
  <c r="B4" i="4"/>
  <c r="B5" i="4"/>
  <c r="B6" i="4"/>
  <c r="B7" i="4"/>
  <c r="B8" i="4"/>
  <c r="B9" i="4"/>
  <c r="B10" i="4"/>
  <c r="F11" i="4"/>
  <c r="F25" i="4" s="1"/>
  <c r="F10" i="4"/>
  <c r="F24" i="4" s="1"/>
  <c r="F9" i="4"/>
  <c r="F23" i="4" s="1"/>
  <c r="F8" i="4"/>
  <c r="F22" i="4" s="1"/>
  <c r="F7" i="4"/>
  <c r="F21" i="4" s="1"/>
  <c r="F6" i="4"/>
  <c r="F20" i="4" s="1"/>
  <c r="F5" i="4"/>
  <c r="F19" i="4" s="1"/>
  <c r="F4" i="4"/>
  <c r="F18" i="4" s="1"/>
  <c r="F3" i="4"/>
  <c r="F17" i="4" s="1"/>
  <c r="F2" i="4"/>
  <c r="F16" i="4" s="1"/>
  <c r="C12" i="4" l="1"/>
  <c r="C13" i="4"/>
  <c r="C14" i="4"/>
  <c r="C15" i="4"/>
  <c r="C27" i="4"/>
  <c r="C26" i="4"/>
  <c r="C29" i="4"/>
  <c r="C28" i="4"/>
  <c r="C6" i="4"/>
  <c r="C10" i="4"/>
  <c r="C18" i="4"/>
  <c r="C22" i="4"/>
  <c r="C3" i="4"/>
  <c r="C7" i="4"/>
  <c r="C11" i="4"/>
  <c r="C19" i="4"/>
  <c r="C23" i="4"/>
  <c r="C5" i="4"/>
  <c r="C9" i="4"/>
  <c r="C17" i="4"/>
  <c r="C21" i="4"/>
  <c r="C25" i="4"/>
  <c r="C4" i="4"/>
  <c r="C8" i="4"/>
  <c r="C16" i="4"/>
  <c r="C20" i="4"/>
  <c r="C24" i="4"/>
  <c r="C2" i="4"/>
  <c r="A3" i="4" l="1"/>
  <c r="A4" i="4"/>
  <c r="A5" i="4"/>
  <c r="A6" i="4"/>
  <c r="A7" i="4"/>
  <c r="A8" i="4"/>
  <c r="A9" i="4"/>
  <c r="A10" i="4"/>
  <c r="A11" i="4"/>
  <c r="A16" i="4"/>
  <c r="A17" i="4"/>
  <c r="A18" i="4"/>
  <c r="A19" i="4"/>
  <c r="A20" i="4"/>
  <c r="A21" i="4"/>
  <c r="A22" i="4"/>
  <c r="A23" i="4"/>
  <c r="A24" i="4"/>
  <c r="A25" i="4"/>
  <c r="A2" i="4"/>
  <c r="B11" i="4"/>
  <c r="B16" i="4"/>
  <c r="B17" i="4"/>
  <c r="B18" i="4"/>
  <c r="B19" i="4"/>
  <c r="B20" i="4"/>
  <c r="B21" i="4"/>
  <c r="B22" i="4"/>
  <c r="B23" i="4"/>
  <c r="B24" i="4"/>
  <c r="B25" i="4"/>
  <c r="M3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Leslie Campbell</author>
  </authors>
  <commentList>
    <comment ref="C1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Leslie Campbell:</t>
        </r>
        <r>
          <rPr>
            <sz val="9"/>
            <color indexed="81"/>
            <rFont val="Tahoma"/>
            <charset val="1"/>
          </rPr>
          <t xml:space="preserve">
Pick from dropdown</t>
        </r>
      </text>
    </comment>
    <comment ref="C1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Leslie Campbell:</t>
        </r>
        <r>
          <rPr>
            <sz val="9"/>
            <color indexed="81"/>
            <rFont val="Tahoma"/>
            <charset val="1"/>
          </rPr>
          <t xml:space="preserve">
Enter Date</t>
        </r>
      </text>
    </comment>
    <comment ref="G1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Leslie Campbell:</t>
        </r>
        <r>
          <rPr>
            <sz val="9"/>
            <color indexed="81"/>
            <rFont val="Tahoma"/>
            <family val="2"/>
          </rPr>
          <t xml:space="preserve">
Add in the classic contributions for added years or added pensions.</t>
        </r>
      </text>
    </comment>
    <comment ref="G2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Leslie Campbell:</t>
        </r>
        <r>
          <rPr>
            <sz val="9"/>
            <color indexed="81"/>
            <rFont val="Tahoma"/>
            <family val="2"/>
          </rPr>
          <t xml:space="preserve">
Add in the Premium/Classic + contributions for added years or added pensions.</t>
        </r>
      </text>
    </comment>
    <comment ref="G2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Leslie Campbell:</t>
        </r>
        <r>
          <rPr>
            <sz val="9"/>
            <color indexed="81"/>
            <rFont val="Tahoma"/>
            <family val="2"/>
          </rPr>
          <t xml:space="preserve">
Add in the Nuvos contributions for added years or added pensions.</t>
        </r>
      </text>
    </comment>
    <comment ref="G2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Leslie Campbell:</t>
        </r>
        <r>
          <rPr>
            <sz val="9"/>
            <color indexed="81"/>
            <rFont val="Tahoma"/>
            <family val="2"/>
          </rPr>
          <t xml:space="preserve">
Add in the Alpha (2015) contributions for added years or added pensions.</t>
        </r>
      </text>
    </comment>
  </commentList>
</comments>
</file>

<file path=xl/sharedStrings.xml><?xml version="1.0" encoding="utf-8"?>
<sst xmlns="http://schemas.openxmlformats.org/spreadsheetml/2006/main" count="1111" uniqueCount="911">
  <si>
    <t>Transaction Reference</t>
  </si>
  <si>
    <t>Accounting Period</t>
  </si>
  <si>
    <t>Transation date</t>
  </si>
  <si>
    <t>Description</t>
  </si>
  <si>
    <t>Account Code</t>
  </si>
  <si>
    <t>Amount</t>
  </si>
  <si>
    <t>Vote Code</t>
  </si>
  <si>
    <t>OGD Prem Ret Account</t>
  </si>
  <si>
    <t>CPID Code</t>
  </si>
  <si>
    <t>Chaps</t>
  </si>
  <si>
    <t>Classic</t>
  </si>
  <si>
    <t>CT</t>
  </si>
  <si>
    <t>Premium/Classic +</t>
  </si>
  <si>
    <t>IT</t>
  </si>
  <si>
    <t>FP</t>
  </si>
  <si>
    <t>Partnership (mini - ASLC)</t>
  </si>
  <si>
    <t>Transaction Date</t>
  </si>
  <si>
    <t>OGD</t>
  </si>
  <si>
    <t>CPID</t>
  </si>
  <si>
    <t>Short Name</t>
  </si>
  <si>
    <t>Basingstoke</t>
  </si>
  <si>
    <t>DATE</t>
  </si>
  <si>
    <t xml:space="preserve">Contribution for </t>
  </si>
  <si>
    <t>Added years or</t>
  </si>
  <si>
    <t>Employers</t>
  </si>
  <si>
    <t>Employees</t>
  </si>
  <si>
    <t>Added Pension</t>
  </si>
  <si>
    <t>ASLC's</t>
  </si>
  <si>
    <t>ASLC</t>
  </si>
  <si>
    <t>£</t>
  </si>
  <si>
    <t>TOTAL ASLC's</t>
  </si>
  <si>
    <t>Bank Statement</t>
  </si>
  <si>
    <t>Variance</t>
  </si>
  <si>
    <t>DROPDOWN</t>
  </si>
  <si>
    <t>Transaction Ref</t>
  </si>
  <si>
    <t>FEM Pension Finance Team</t>
  </si>
  <si>
    <t>Cabinet Office</t>
  </si>
  <si>
    <t>Priestley House</t>
  </si>
  <si>
    <t>Priestley Road</t>
  </si>
  <si>
    <t>Hants</t>
  </si>
  <si>
    <t>RG24 9NW</t>
  </si>
  <si>
    <t>Nuvos</t>
  </si>
  <si>
    <t>11/14</t>
  </si>
  <si>
    <t>BIS084</t>
  </si>
  <si>
    <t>EPA</t>
  </si>
  <si>
    <t xml:space="preserve">Contributions for </t>
  </si>
  <si>
    <t>Contibution for EPPA</t>
  </si>
  <si>
    <t>Employee</t>
  </si>
  <si>
    <t>Employer</t>
  </si>
  <si>
    <t>Contact name, tel no and email address:</t>
  </si>
  <si>
    <t>For the month of:</t>
  </si>
  <si>
    <t>ZZZ999</t>
  </si>
  <si>
    <t>NHS CONFED</t>
  </si>
  <si>
    <t>ECG025</t>
  </si>
  <si>
    <t>EHG048</t>
  </si>
  <si>
    <t>FCO027</t>
  </si>
  <si>
    <t>FSA026</t>
  </si>
  <si>
    <t>FCM003</t>
  </si>
  <si>
    <t>GLA003</t>
  </si>
  <si>
    <t>SIV007</t>
  </si>
  <si>
    <t>GCHQ</t>
  </si>
  <si>
    <t>GAD031</t>
  </si>
  <si>
    <t>TCW090</t>
  </si>
  <si>
    <t>GTCW</t>
  </si>
  <si>
    <t>GBG048</t>
  </si>
  <si>
    <t>GC</t>
  </si>
  <si>
    <t>GBCC</t>
  </si>
  <si>
    <t>IPO034</t>
  </si>
  <si>
    <t>IPCC</t>
  </si>
  <si>
    <t>ILF032</t>
  </si>
  <si>
    <t>HPG033</t>
  </si>
  <si>
    <t>HLF048</t>
  </si>
  <si>
    <t>SCT075</t>
  </si>
  <si>
    <t>DWP032</t>
  </si>
  <si>
    <t>HMT</t>
  </si>
  <si>
    <t>HMT087</t>
  </si>
  <si>
    <t>HO</t>
  </si>
  <si>
    <t>HOF034</t>
  </si>
  <si>
    <t>HYO017</t>
  </si>
  <si>
    <t>Analysis Code</t>
  </si>
  <si>
    <t>Short Code</t>
  </si>
  <si>
    <t>100</t>
  </si>
  <si>
    <t>ACAS</t>
  </si>
  <si>
    <t>113</t>
  </si>
  <si>
    <t>Architecture &amp; Design Scotland</t>
  </si>
  <si>
    <t>ADS</t>
  </si>
  <si>
    <t>180</t>
  </si>
  <si>
    <t>AH &amp; VLA</t>
  </si>
  <si>
    <t>EFR003</t>
  </si>
  <si>
    <t>AHVLA</t>
  </si>
  <si>
    <t>103</t>
  </si>
  <si>
    <t>Audit Scotland</t>
  </si>
  <si>
    <t>AS</t>
  </si>
  <si>
    <t>767</t>
  </si>
  <si>
    <t>BAE Systems</t>
  </si>
  <si>
    <t>BAES</t>
  </si>
  <si>
    <t>130</t>
  </si>
  <si>
    <t>British Council</t>
  </si>
  <si>
    <t>BCL027</t>
  </si>
  <si>
    <t>BC</t>
  </si>
  <si>
    <t>786</t>
  </si>
  <si>
    <t>BGSWCRC</t>
  </si>
  <si>
    <t>734</t>
  </si>
  <si>
    <t>Dept. for Bus. Innov &amp; skills</t>
  </si>
  <si>
    <t>BIS</t>
  </si>
  <si>
    <t>128</t>
  </si>
  <si>
    <t>British Library</t>
  </si>
  <si>
    <t>BRL048</t>
  </si>
  <si>
    <t>BL</t>
  </si>
  <si>
    <t>421</t>
  </si>
  <si>
    <t>New Opportunities Fund</t>
  </si>
  <si>
    <t>BLF048</t>
  </si>
  <si>
    <t>BLF</t>
  </si>
  <si>
    <t>131</t>
  </si>
  <si>
    <t>British Museum</t>
  </si>
  <si>
    <t>BRM048</t>
  </si>
  <si>
    <t>BM</t>
  </si>
  <si>
    <t>788</t>
  </si>
  <si>
    <t>Civil Aviation Authority</t>
  </si>
  <si>
    <t>CAA</t>
  </si>
  <si>
    <t>764</t>
  </si>
  <si>
    <t>Citizens Advice Bureau</t>
  </si>
  <si>
    <t>CAB</t>
  </si>
  <si>
    <t>137</t>
  </si>
  <si>
    <t>CAFCASS</t>
  </si>
  <si>
    <t>CFA022</t>
  </si>
  <si>
    <t>182</t>
  </si>
  <si>
    <t>Coal Authority</t>
  </si>
  <si>
    <t>COL066</t>
  </si>
  <si>
    <t>770</t>
  </si>
  <si>
    <t>Citizens Advice Scotland</t>
  </si>
  <si>
    <t>CAS</t>
  </si>
  <si>
    <t>141</t>
  </si>
  <si>
    <t>China Britain Business Council</t>
  </si>
  <si>
    <t>CBBC</t>
  </si>
  <si>
    <t>618</t>
  </si>
  <si>
    <t>Charity Commission</t>
  </si>
  <si>
    <t>CHC009</t>
  </si>
  <si>
    <t>CC</t>
  </si>
  <si>
    <t>729</t>
  </si>
  <si>
    <t>Comm. on Climate Change</t>
  </si>
  <si>
    <t>DEC066</t>
  </si>
  <si>
    <t>CCC</t>
  </si>
  <si>
    <t>145</t>
  </si>
  <si>
    <t>Children Com for Wales</t>
  </si>
  <si>
    <t>CWA090</t>
  </si>
  <si>
    <t>CCFW</t>
  </si>
  <si>
    <t>146</t>
  </si>
  <si>
    <t>Criminal Cases Review</t>
  </si>
  <si>
    <t>MOJ047</t>
  </si>
  <si>
    <t>CCRC</t>
  </si>
  <si>
    <t>124</t>
  </si>
  <si>
    <t>Consumer Council for Water</t>
  </si>
  <si>
    <t>CFW003</t>
  </si>
  <si>
    <t>CCW</t>
  </si>
  <si>
    <t>184</t>
  </si>
  <si>
    <t>Countryside Council for Wales</t>
  </si>
  <si>
    <t>CCW090</t>
  </si>
  <si>
    <t>151</t>
  </si>
  <si>
    <t>Com. for Child &amp; Young People</t>
  </si>
  <si>
    <t>CCYPS</t>
  </si>
  <si>
    <t>138</t>
  </si>
  <si>
    <t>CEFAS</t>
  </si>
  <si>
    <t>743</t>
  </si>
  <si>
    <t>Comm for Ethical Standards</t>
  </si>
  <si>
    <t>CESPLS</t>
  </si>
  <si>
    <t>177</t>
  </si>
  <si>
    <t>Companies House</t>
  </si>
  <si>
    <t>COH084</t>
  </si>
  <si>
    <t>CH</t>
  </si>
  <si>
    <t>766</t>
  </si>
  <si>
    <t>Commissioner of Irish Lights</t>
  </si>
  <si>
    <t>CIL</t>
  </si>
  <si>
    <t>787</t>
  </si>
  <si>
    <t>CUMBRIA &amp; LANCS CRC</t>
  </si>
  <si>
    <t>CLCRC</t>
  </si>
  <si>
    <t>759</t>
  </si>
  <si>
    <t>Competition &amp; Marketing Auth</t>
  </si>
  <si>
    <t>OFT074</t>
  </si>
  <si>
    <t>CMA</t>
  </si>
  <si>
    <t>781</t>
  </si>
  <si>
    <t>Cheshire &amp; Gtr Manchester CRC</t>
  </si>
  <si>
    <t>CMCRC</t>
  </si>
  <si>
    <t>619</t>
  </si>
  <si>
    <t>Child Support Agency</t>
  </si>
  <si>
    <t>CMEC</t>
  </si>
  <si>
    <t>136</t>
  </si>
  <si>
    <t>Cairngorms National Park Autho</t>
  </si>
  <si>
    <t>CNPA</t>
  </si>
  <si>
    <t>160</t>
  </si>
  <si>
    <t>CAB010</t>
  </si>
  <si>
    <t>CO</t>
  </si>
  <si>
    <t>749</t>
  </si>
  <si>
    <t>The Disclosure and Barring Ser</t>
  </si>
  <si>
    <t>COP</t>
  </si>
  <si>
    <t>625</t>
  </si>
  <si>
    <t>Crown Office Scotland</t>
  </si>
  <si>
    <t>COPFS</t>
  </si>
  <si>
    <t>122</t>
  </si>
  <si>
    <t>Commonwealth Parliamentary Ass</t>
  </si>
  <si>
    <t>CPAUK</t>
  </si>
  <si>
    <t>181</t>
  </si>
  <si>
    <t>Crown Prosecution</t>
  </si>
  <si>
    <t>CPS016</t>
  </si>
  <si>
    <t>CPS</t>
  </si>
  <si>
    <t>158</t>
  </si>
  <si>
    <t>Competition Service</t>
  </si>
  <si>
    <t>CS</t>
  </si>
  <si>
    <t>765</t>
  </si>
  <si>
    <t>Computercenter UK Ltd</t>
  </si>
  <si>
    <t>CUL</t>
  </si>
  <si>
    <t>341</t>
  </si>
  <si>
    <t>Dep Constitutional Affairs</t>
  </si>
  <si>
    <t>DCA</t>
  </si>
  <si>
    <t>427</t>
  </si>
  <si>
    <t>Office Deputy Prime Minister</t>
  </si>
  <si>
    <t>COM085</t>
  </si>
  <si>
    <t>DCLG</t>
  </si>
  <si>
    <t>663</t>
  </si>
  <si>
    <t>Dept Cult Media+Sport</t>
  </si>
  <si>
    <t>DCM048</t>
  </si>
  <si>
    <t>DCMS</t>
  </si>
  <si>
    <t>735</t>
  </si>
  <si>
    <t>Dept. Energy &amp; Climate Change</t>
  </si>
  <si>
    <t>DECC</t>
  </si>
  <si>
    <t>370</t>
  </si>
  <si>
    <t>DEFRA</t>
  </si>
  <si>
    <t>191</t>
  </si>
  <si>
    <t>DFES</t>
  </si>
  <si>
    <t>DFE022</t>
  </si>
  <si>
    <t>433</t>
  </si>
  <si>
    <t>Dept Inter Development</t>
  </si>
  <si>
    <t>DID030</t>
  </si>
  <si>
    <t>DFID</t>
  </si>
  <si>
    <t>193</t>
  </si>
  <si>
    <t>Department for Transport</t>
  </si>
  <si>
    <t>DFT004</t>
  </si>
  <si>
    <t>DFT</t>
  </si>
  <si>
    <t>418</t>
  </si>
  <si>
    <t>UK Debt Management Office</t>
  </si>
  <si>
    <t>DMO</t>
  </si>
  <si>
    <t>211</t>
  </si>
  <si>
    <t>Health</t>
  </si>
  <si>
    <t>DOH033</t>
  </si>
  <si>
    <t>DOH</t>
  </si>
  <si>
    <t>204</t>
  </si>
  <si>
    <t>Driving Standards Agency</t>
  </si>
  <si>
    <t>DSA004</t>
  </si>
  <si>
    <t>DSA</t>
  </si>
  <si>
    <t>722</t>
  </si>
  <si>
    <t>Defence Support Group</t>
  </si>
  <si>
    <t>DSG017</t>
  </si>
  <si>
    <t>DSG</t>
  </si>
  <si>
    <t>629</t>
  </si>
  <si>
    <t>DERA (incl CAMR)</t>
  </si>
  <si>
    <t>DST017</t>
  </si>
  <si>
    <t>DSTL</t>
  </si>
  <si>
    <t>785</t>
  </si>
  <si>
    <t>Durham Tees Valley CRC</t>
  </si>
  <si>
    <t>DTVCRC</t>
  </si>
  <si>
    <t>205</t>
  </si>
  <si>
    <t>DVLA</t>
  </si>
  <si>
    <t>DVL004</t>
  </si>
  <si>
    <t>206</t>
  </si>
  <si>
    <t>DSS</t>
  </si>
  <si>
    <t>DWP</t>
  </si>
  <si>
    <t>220</t>
  </si>
  <si>
    <t>Electoral Commission</t>
  </si>
  <si>
    <t>EC</t>
  </si>
  <si>
    <t>222</t>
  </si>
  <si>
    <t>Export Credits G'ntee</t>
  </si>
  <si>
    <t>ECGD</t>
  </si>
  <si>
    <t>225</t>
  </si>
  <si>
    <t>English Heritage</t>
  </si>
  <si>
    <t>EH</t>
  </si>
  <si>
    <t>120</t>
  </si>
  <si>
    <t>Commission for Equality &amp; Huma</t>
  </si>
  <si>
    <t>EHR064</t>
  </si>
  <si>
    <t>EHRC</t>
  </si>
  <si>
    <t>647</t>
  </si>
  <si>
    <t>Estyn</t>
  </si>
  <si>
    <t>EST090</t>
  </si>
  <si>
    <t>ESTYN</t>
  </si>
  <si>
    <t>779</t>
  </si>
  <si>
    <t>Esssex CRC</t>
  </si>
  <si>
    <t>EXCRC</t>
  </si>
  <si>
    <t>760</t>
  </si>
  <si>
    <t>Find a Future</t>
  </si>
  <si>
    <t>FAF</t>
  </si>
  <si>
    <t>241</t>
  </si>
  <si>
    <t>ASLC -Forestry Commission</t>
  </si>
  <si>
    <t>FC</t>
  </si>
  <si>
    <t>774</t>
  </si>
  <si>
    <t>Forestry Commission-England</t>
  </si>
  <si>
    <t>FC ENG</t>
  </si>
  <si>
    <t>772</t>
  </si>
  <si>
    <t>Forestry Commission - Scotland</t>
  </si>
  <si>
    <t>FCM075</t>
  </si>
  <si>
    <t>FC SCOT</t>
  </si>
  <si>
    <t>758</t>
  </si>
  <si>
    <t>Financial Conduct Authority</t>
  </si>
  <si>
    <t>FCA</t>
  </si>
  <si>
    <t>227</t>
  </si>
  <si>
    <t>FCO</t>
  </si>
  <si>
    <t>773</t>
  </si>
  <si>
    <t>Forestry Enterprise - England</t>
  </si>
  <si>
    <t>FEA028</t>
  </si>
  <si>
    <t>FE ENG</t>
  </si>
  <si>
    <t>771</t>
  </si>
  <si>
    <t>Forestry Commission - FE Scot</t>
  </si>
  <si>
    <t>FEA075</t>
  </si>
  <si>
    <t>FE SCOT</t>
  </si>
  <si>
    <t>179</t>
  </si>
  <si>
    <t>Central Science Lab</t>
  </si>
  <si>
    <t>FERA</t>
  </si>
  <si>
    <t>239</t>
  </si>
  <si>
    <t>Food Standards Agy</t>
  </si>
  <si>
    <t>FSA</t>
  </si>
  <si>
    <t>254</t>
  </si>
  <si>
    <t>Govt Actuary's Dept</t>
  </si>
  <si>
    <t>GAD</t>
  </si>
  <si>
    <t>261</t>
  </si>
  <si>
    <t>GB-China Centre</t>
  </si>
  <si>
    <t>259</t>
  </si>
  <si>
    <t>Gaming Board GB</t>
  </si>
  <si>
    <t>252</t>
  </si>
  <si>
    <t>249</t>
  </si>
  <si>
    <t>Gangmasters Licensing Auth</t>
  </si>
  <si>
    <t>GLA</t>
  </si>
  <si>
    <t>426</t>
  </si>
  <si>
    <t>OGC Buying Solutions</t>
  </si>
  <si>
    <t>BYA010</t>
  </si>
  <si>
    <t>GPS</t>
  </si>
  <si>
    <t>258</t>
  </si>
  <si>
    <t>Gen Teach Cncl Wales</t>
  </si>
  <si>
    <t>639</t>
  </si>
  <si>
    <t>Highways Agency</t>
  </si>
  <si>
    <t>HA</t>
  </si>
  <si>
    <t>462</t>
  </si>
  <si>
    <t>Higher Educ Fund Eng</t>
  </si>
  <si>
    <t>HEF084</t>
  </si>
  <si>
    <t>HEFCE</t>
  </si>
  <si>
    <t>457</t>
  </si>
  <si>
    <t>HEFCW</t>
  </si>
  <si>
    <t>HFW090</t>
  </si>
  <si>
    <t>458</t>
  </si>
  <si>
    <t>Human Fert &amp; Embryo</t>
  </si>
  <si>
    <t>HFEA</t>
  </si>
  <si>
    <t>278</t>
  </si>
  <si>
    <t>Heritage Lottery Fund</t>
  </si>
  <si>
    <t>HLF</t>
  </si>
  <si>
    <t>312</t>
  </si>
  <si>
    <t>Board of Inland Revenue</t>
  </si>
  <si>
    <t>HMR041</t>
  </si>
  <si>
    <t>HMRC</t>
  </si>
  <si>
    <t>283</t>
  </si>
  <si>
    <t>Treasury</t>
  </si>
  <si>
    <t>284</t>
  </si>
  <si>
    <t>Home Office</t>
  </si>
  <si>
    <t>762</t>
  </si>
  <si>
    <t>House of Commons</t>
  </si>
  <si>
    <t>HOC</t>
  </si>
  <si>
    <t>277</t>
  </si>
  <si>
    <t>Health Protection Agency</t>
  </si>
  <si>
    <t>HPA</t>
  </si>
  <si>
    <t>756</t>
  </si>
  <si>
    <t>Historic Royal Palaces</t>
  </si>
  <si>
    <t>HRP</t>
  </si>
  <si>
    <t>279</t>
  </si>
  <si>
    <t>280</t>
  </si>
  <si>
    <t>HSE</t>
  </si>
  <si>
    <t>570</t>
  </si>
  <si>
    <t>Passport</t>
  </si>
  <si>
    <t>IAPS</t>
  </si>
  <si>
    <t>720</t>
  </si>
  <si>
    <t>Information Commisione</t>
  </si>
  <si>
    <t>OIC047</t>
  </si>
  <si>
    <t>ICO</t>
  </si>
  <si>
    <t>267</t>
  </si>
  <si>
    <t>Independent Living Funds</t>
  </si>
  <si>
    <t>ILF</t>
  </si>
  <si>
    <t>265</t>
  </si>
  <si>
    <t>Independent Police Complaints</t>
  </si>
  <si>
    <t>463</t>
  </si>
  <si>
    <t>Patent Office</t>
  </si>
  <si>
    <t>PAO084</t>
  </si>
  <si>
    <t>IPO</t>
  </si>
  <si>
    <t>740</t>
  </si>
  <si>
    <t>Independent Parli Standard Ath</t>
  </si>
  <si>
    <t>IPSA</t>
  </si>
  <si>
    <t>648</t>
  </si>
  <si>
    <t>Insolvency Services</t>
  </si>
  <si>
    <t>IS</t>
  </si>
  <si>
    <t>310</t>
  </si>
  <si>
    <t>Imperial War Museum</t>
  </si>
  <si>
    <t>IWM048</t>
  </si>
  <si>
    <t>IWM</t>
  </si>
  <si>
    <t>750</t>
  </si>
  <si>
    <t>JISC</t>
  </si>
  <si>
    <t>331</t>
  </si>
  <si>
    <t>Joint Nature Conservation Comm</t>
  </si>
  <si>
    <t>JNC003</t>
  </si>
  <si>
    <t>JNCC</t>
  </si>
  <si>
    <t>783</t>
  </si>
  <si>
    <t>Kent, Surry &amp; Sussex CRC</t>
  </si>
  <si>
    <t>KSSCRC</t>
  </si>
  <si>
    <t>651</t>
  </si>
  <si>
    <t>Loc Comm for Wales</t>
  </si>
  <si>
    <t>LGB090</t>
  </si>
  <si>
    <t>LDBCW</t>
  </si>
  <si>
    <t>741</t>
  </si>
  <si>
    <t>Local Gov. Boundary Comm Eng</t>
  </si>
  <si>
    <t>LGBCE</t>
  </si>
  <si>
    <t>777</t>
  </si>
  <si>
    <t>The London CRC Ltd</t>
  </si>
  <si>
    <t>LONCRC</t>
  </si>
  <si>
    <t>340</t>
  </si>
  <si>
    <t>Land Registry</t>
  </si>
  <si>
    <t>LRG084</t>
  </si>
  <si>
    <t>LR</t>
  </si>
  <si>
    <t>357</t>
  </si>
  <si>
    <t>London Trans Users Com</t>
  </si>
  <si>
    <t>LTW</t>
  </si>
  <si>
    <t>657</t>
  </si>
  <si>
    <t>Maritime &amp; Coastguard Agency</t>
  </si>
  <si>
    <t>MCA</t>
  </si>
  <si>
    <t>390</t>
  </si>
  <si>
    <t>MHRA</t>
  </si>
  <si>
    <t>MHP033</t>
  </si>
  <si>
    <t>739</t>
  </si>
  <si>
    <t>Marine Management Organisation</t>
  </si>
  <si>
    <t>MMO003</t>
  </si>
  <si>
    <t>MMO</t>
  </si>
  <si>
    <t>391</t>
  </si>
  <si>
    <t>Meteorological Office</t>
  </si>
  <si>
    <t>MEO084</t>
  </si>
  <si>
    <t>MO</t>
  </si>
  <si>
    <t>628</t>
  </si>
  <si>
    <t>Ministry of Defence</t>
  </si>
  <si>
    <t>MOD017</t>
  </si>
  <si>
    <t>MOD</t>
  </si>
  <si>
    <t>295</t>
  </si>
  <si>
    <t>Metropolitan Police</t>
  </si>
  <si>
    <t>E7060X</t>
  </si>
  <si>
    <t>MPS</t>
  </si>
  <si>
    <t>789</t>
  </si>
  <si>
    <t>Merseyside CRC</t>
  </si>
  <si>
    <t xml:space="preserve">MYCRC </t>
  </si>
  <si>
    <t>670</t>
  </si>
  <si>
    <t>NHS Pensions Agency</t>
  </si>
  <si>
    <t>N HS BSA</t>
  </si>
  <si>
    <t>682</t>
  </si>
  <si>
    <t>National Archives</t>
  </si>
  <si>
    <t>TNA067</t>
  </si>
  <si>
    <t>NA</t>
  </si>
  <si>
    <t>401</t>
  </si>
  <si>
    <t>NAO</t>
  </si>
  <si>
    <t>610</t>
  </si>
  <si>
    <t>Nat Assembly Wales</t>
  </si>
  <si>
    <t>WAG090</t>
  </si>
  <si>
    <t>NAWC</t>
  </si>
  <si>
    <t>600</t>
  </si>
  <si>
    <t>NAW Commission</t>
  </si>
  <si>
    <t>748</t>
  </si>
  <si>
    <t>National College of Policing</t>
  </si>
  <si>
    <t>COP034</t>
  </si>
  <si>
    <t>NCA</t>
  </si>
  <si>
    <t>404</t>
  </si>
  <si>
    <t>National Crime Squad</t>
  </si>
  <si>
    <t>SOC034</t>
  </si>
  <si>
    <t>398</t>
  </si>
  <si>
    <t>Nuclear Decommissioning Author</t>
  </si>
  <si>
    <t>NDA066</t>
  </si>
  <si>
    <t>NDA</t>
  </si>
  <si>
    <t>450</t>
  </si>
  <si>
    <t>Natural England</t>
  </si>
  <si>
    <t>NEN003</t>
  </si>
  <si>
    <t>NE</t>
  </si>
  <si>
    <t>415</t>
  </si>
  <si>
    <t>National Forest Co.</t>
  </si>
  <si>
    <t>NFC003</t>
  </si>
  <si>
    <t>NFC</t>
  </si>
  <si>
    <t>405</t>
  </si>
  <si>
    <t>National Gallery</t>
  </si>
  <si>
    <t>NGL048</t>
  </si>
  <si>
    <t>NG</t>
  </si>
  <si>
    <t>406</t>
  </si>
  <si>
    <t>National Galleries of Scotland</t>
  </si>
  <si>
    <t>NGS075</t>
  </si>
  <si>
    <t>NGOS</t>
  </si>
  <si>
    <t>132</t>
  </si>
  <si>
    <t>Natural History Museum</t>
  </si>
  <si>
    <t>NHM048</t>
  </si>
  <si>
    <t>NHM</t>
  </si>
  <si>
    <t>408</t>
  </si>
  <si>
    <t>Nat Heritage Mem Fund</t>
  </si>
  <si>
    <t>NHF048</t>
  </si>
  <si>
    <t>NHMF</t>
  </si>
  <si>
    <t>BSA033</t>
  </si>
  <si>
    <t>NHS BSA</t>
  </si>
  <si>
    <t>219</t>
  </si>
  <si>
    <t>Employers Organisation</t>
  </si>
  <si>
    <t>422</t>
  </si>
  <si>
    <t>NHS FT Regulator</t>
  </si>
  <si>
    <t>MIR033</t>
  </si>
  <si>
    <t>NHS FT REG</t>
  </si>
  <si>
    <t>276</t>
  </si>
  <si>
    <t>H &amp; SC Information Centre</t>
  </si>
  <si>
    <t>NHS IAC</t>
  </si>
  <si>
    <t>416</t>
  </si>
  <si>
    <t>N.I Court Service</t>
  </si>
  <si>
    <t>NIC081</t>
  </si>
  <si>
    <t>NICS</t>
  </si>
  <si>
    <t>425</t>
  </si>
  <si>
    <t>NI Human Rights Comm</t>
  </si>
  <si>
    <t>NIHRC</t>
  </si>
  <si>
    <t>419</t>
  </si>
  <si>
    <t>N.I Office</t>
  </si>
  <si>
    <t>NIO097</t>
  </si>
  <si>
    <t>NIO</t>
  </si>
  <si>
    <t>761</t>
  </si>
  <si>
    <t>Northern Lighthouse Board</t>
  </si>
  <si>
    <t>NLB</t>
  </si>
  <si>
    <t>411</t>
  </si>
  <si>
    <t>Nat Library Scotland</t>
  </si>
  <si>
    <t>NLS075</t>
  </si>
  <si>
    <t>NLS</t>
  </si>
  <si>
    <t>417</t>
  </si>
  <si>
    <t>Nat Museums Liverpool</t>
  </si>
  <si>
    <t>NMG048</t>
  </si>
  <si>
    <t>NML</t>
  </si>
  <si>
    <t>412</t>
  </si>
  <si>
    <t>Nat Maritme Museum</t>
  </si>
  <si>
    <t>NMM048</t>
  </si>
  <si>
    <t>NMM</t>
  </si>
  <si>
    <t>413</t>
  </si>
  <si>
    <t>Nat Museum (Scot)</t>
  </si>
  <si>
    <t>NMU075</t>
  </si>
  <si>
    <t>NMS</t>
  </si>
  <si>
    <t>665</t>
  </si>
  <si>
    <t>Nat Mus Science &amp; Ind</t>
  </si>
  <si>
    <t>SMG048</t>
  </si>
  <si>
    <t>NMSI</t>
  </si>
  <si>
    <t>782</t>
  </si>
  <si>
    <t>NORTHUMBRIA CRC</t>
  </si>
  <si>
    <t>NORTHCRC</t>
  </si>
  <si>
    <t>414</t>
  </si>
  <si>
    <t>National Portrait Gallery</t>
  </si>
  <si>
    <t>NPG048</t>
  </si>
  <si>
    <t>NPG</t>
  </si>
  <si>
    <t>666</t>
  </si>
  <si>
    <t>National Savings</t>
  </si>
  <si>
    <t>NSI049</t>
  </si>
  <si>
    <t>NSI</t>
  </si>
  <si>
    <t>746</t>
  </si>
  <si>
    <t>Off of Budget Responsibility</t>
  </si>
  <si>
    <t>OBR</t>
  </si>
  <si>
    <t>475</t>
  </si>
  <si>
    <t>Office of the Children's Commi</t>
  </si>
  <si>
    <t>OCCE</t>
  </si>
  <si>
    <t>747</t>
  </si>
  <si>
    <t>Office for Fair Access</t>
  </si>
  <si>
    <t>OFFA</t>
  </si>
  <si>
    <t>438</t>
  </si>
  <si>
    <t>OFGEM</t>
  </si>
  <si>
    <t>OGE020</t>
  </si>
  <si>
    <t>742</t>
  </si>
  <si>
    <t>Off Qual &amp; Exams Reg</t>
  </si>
  <si>
    <t>OFQUAL</t>
  </si>
  <si>
    <t>671</t>
  </si>
  <si>
    <t>OFSTED</t>
  </si>
  <si>
    <t>OSE072</t>
  </si>
  <si>
    <t>436</t>
  </si>
  <si>
    <t>Office of Water Supply</t>
  </si>
  <si>
    <t>WSR057</t>
  </si>
  <si>
    <t>OFWAT</t>
  </si>
  <si>
    <t>429</t>
  </si>
  <si>
    <t>Off Immigration Servic</t>
  </si>
  <si>
    <t>OISC</t>
  </si>
  <si>
    <t>763</t>
  </si>
  <si>
    <t>Office for Nuclear Regulation</t>
  </si>
  <si>
    <t>ONR</t>
  </si>
  <si>
    <t>431</t>
  </si>
  <si>
    <t>Office of National Statistics</t>
  </si>
  <si>
    <t>ONS005</t>
  </si>
  <si>
    <t>ONS</t>
  </si>
  <si>
    <t>724</t>
  </si>
  <si>
    <t>The Commissioner for Older Peo</t>
  </si>
  <si>
    <t>OPC090</t>
  </si>
  <si>
    <t>OPCW</t>
  </si>
  <si>
    <t>479</t>
  </si>
  <si>
    <t>Parliamentary Commiss</t>
  </si>
  <si>
    <t>OPHSO</t>
  </si>
  <si>
    <t>473</t>
  </si>
  <si>
    <t>Office of The Pensions Ombudsm</t>
  </si>
  <si>
    <t>OPO</t>
  </si>
  <si>
    <t>676</t>
  </si>
  <si>
    <t>ORR088</t>
  </si>
  <si>
    <t>ORR</t>
  </si>
  <si>
    <t>432</t>
  </si>
  <si>
    <t>Ordnance Survey</t>
  </si>
  <si>
    <t>ORD085</t>
  </si>
  <si>
    <t>OS</t>
  </si>
  <si>
    <t>560</t>
  </si>
  <si>
    <t>Parole Board</t>
  </si>
  <si>
    <t>PB</t>
  </si>
  <si>
    <t>504</t>
  </si>
  <si>
    <t>Rail Passengers Council</t>
  </si>
  <si>
    <t>PF</t>
  </si>
  <si>
    <t>465</t>
  </si>
  <si>
    <t>Planning Inspectorate</t>
  </si>
  <si>
    <t>PI</t>
  </si>
  <si>
    <t>444</t>
  </si>
  <si>
    <t>Public Lending Right</t>
  </si>
  <si>
    <t>PLR</t>
  </si>
  <si>
    <t>448</t>
  </si>
  <si>
    <t>Pension Protection Fund</t>
  </si>
  <si>
    <t>PPF032</t>
  </si>
  <si>
    <t>PPF</t>
  </si>
  <si>
    <t>643</t>
  </si>
  <si>
    <t>Prison Service</t>
  </si>
  <si>
    <t>PS</t>
  </si>
  <si>
    <t>468</t>
  </si>
  <si>
    <t>Public Svcs Ombudsman for Wale</t>
  </si>
  <si>
    <t>PSOFW</t>
  </si>
  <si>
    <t>480</t>
  </si>
  <si>
    <t>QEII Conference Centre</t>
  </si>
  <si>
    <t>QEC085</t>
  </si>
  <si>
    <t>QEII</t>
  </si>
  <si>
    <t>500</t>
  </si>
  <si>
    <t>Royal Amouries</t>
  </si>
  <si>
    <t>RAM048</t>
  </si>
  <si>
    <t>RA</t>
  </si>
  <si>
    <t>493</t>
  </si>
  <si>
    <t>Royal Botanic Gardens (Edin)</t>
  </si>
  <si>
    <t>RBG075</t>
  </si>
  <si>
    <t>RBGE</t>
  </si>
  <si>
    <t>494</t>
  </si>
  <si>
    <t>Royal Botanic Gardens (Kew)</t>
  </si>
  <si>
    <t>KEW003</t>
  </si>
  <si>
    <t>RBGK</t>
  </si>
  <si>
    <t>691</t>
  </si>
  <si>
    <t>Monuments of Scotland</t>
  </si>
  <si>
    <t>RCAHMS</t>
  </si>
  <si>
    <t>690</t>
  </si>
  <si>
    <t>Monuments of Wales</t>
  </si>
  <si>
    <t>RCAHMW</t>
  </si>
  <si>
    <t>495</t>
  </si>
  <si>
    <t>Royal Hospital Chelsea</t>
  </si>
  <si>
    <t>RHC017</t>
  </si>
  <si>
    <t>RHC</t>
  </si>
  <si>
    <t>197</t>
  </si>
  <si>
    <t>Registers of Scotland</t>
  </si>
  <si>
    <t>ROS075</t>
  </si>
  <si>
    <t>ROS</t>
  </si>
  <si>
    <t>696</t>
  </si>
  <si>
    <t>Royal Parks Agency</t>
  </si>
  <si>
    <t>RPA</t>
  </si>
  <si>
    <t>716</t>
  </si>
  <si>
    <t>Rural Payments Agency</t>
  </si>
  <si>
    <t>757</t>
  </si>
  <si>
    <t>Radioactive Waste Management</t>
  </si>
  <si>
    <t>RWM</t>
  </si>
  <si>
    <t>545</t>
  </si>
  <si>
    <t>Stand Com for Scotland</t>
  </si>
  <si>
    <t>SCFS</t>
  </si>
  <si>
    <t>699</t>
  </si>
  <si>
    <t>Scottish Court Service</t>
  </si>
  <si>
    <t>SCS</t>
  </si>
  <si>
    <t>775</t>
  </si>
  <si>
    <t>SERCO</t>
  </si>
  <si>
    <t>737</t>
  </si>
  <si>
    <t>Skills Funding Agy</t>
  </si>
  <si>
    <t>SFA</t>
  </si>
  <si>
    <t>707</t>
  </si>
  <si>
    <t>Serious Fraud Office</t>
  </si>
  <si>
    <t>SFO019</t>
  </si>
  <si>
    <t>SFO</t>
  </si>
  <si>
    <t>522</t>
  </si>
  <si>
    <t>Scot Exec (Admin)</t>
  </si>
  <si>
    <t>SG</t>
  </si>
  <si>
    <t>634</t>
  </si>
  <si>
    <t>Football Licence Auth</t>
  </si>
  <si>
    <t>SGSA</t>
  </si>
  <si>
    <t>701</t>
  </si>
  <si>
    <t>Scot Higher Ed Funding</t>
  </si>
  <si>
    <t>SHEFC</t>
  </si>
  <si>
    <t>768</t>
  </si>
  <si>
    <t>The Shield Guarding Company</t>
  </si>
  <si>
    <t>SHIELD</t>
  </si>
  <si>
    <t>727</t>
  </si>
  <si>
    <t>Scottish Human Rights Comm</t>
  </si>
  <si>
    <t>SHRC</t>
  </si>
  <si>
    <t>536</t>
  </si>
  <si>
    <t>Security Industry Authority</t>
  </si>
  <si>
    <t>SIY034</t>
  </si>
  <si>
    <t>SIA</t>
  </si>
  <si>
    <t>528</t>
  </si>
  <si>
    <t>Scottish Information Commissio</t>
  </si>
  <si>
    <t>SIC</t>
  </si>
  <si>
    <t>541</t>
  </si>
  <si>
    <t>Sir John Soane's Museum</t>
  </si>
  <si>
    <t>SJS048</t>
  </si>
  <si>
    <t>SJSM</t>
  </si>
  <si>
    <t>520</t>
  </si>
  <si>
    <t>Scottish Land Court</t>
  </si>
  <si>
    <t>SLC</t>
  </si>
  <si>
    <t>524</t>
  </si>
  <si>
    <t>Scottish Natural Heritage</t>
  </si>
  <si>
    <t>SNH075</t>
  </si>
  <si>
    <t>SNH</t>
  </si>
  <si>
    <t>752</t>
  </si>
  <si>
    <t>SODEXO</t>
  </si>
  <si>
    <t>532</t>
  </si>
  <si>
    <t>Scot Parliament Staff</t>
  </si>
  <si>
    <t>SP</t>
  </si>
  <si>
    <t>705</t>
  </si>
  <si>
    <t>Scottish Prison Service</t>
  </si>
  <si>
    <t>SPS</t>
  </si>
  <si>
    <t>531</t>
  </si>
  <si>
    <t>Scottish Public Sector Ombudsm</t>
  </si>
  <si>
    <t>SPSO</t>
  </si>
  <si>
    <t>754</t>
  </si>
  <si>
    <t>Shared Services Connected Ltd</t>
  </si>
  <si>
    <t>SSCL</t>
  </si>
  <si>
    <t>780</t>
  </si>
  <si>
    <t>Staffs &amp; West Midlands CRC</t>
  </si>
  <si>
    <t>SWMCRC</t>
  </si>
  <si>
    <t>776</t>
  </si>
  <si>
    <t>South Yorkshire Rehabilitation</t>
  </si>
  <si>
    <t>SYCRC</t>
  </si>
  <si>
    <t>550</t>
  </si>
  <si>
    <t>Tate Gallery</t>
  </si>
  <si>
    <t>TGL048</t>
  </si>
  <si>
    <t>TATE</t>
  </si>
  <si>
    <t>162</t>
  </si>
  <si>
    <t>Churches Conservation</t>
  </si>
  <si>
    <t>TCCT</t>
  </si>
  <si>
    <t>148</t>
  </si>
  <si>
    <t>Chequers Trust</t>
  </si>
  <si>
    <t>TCE</t>
  </si>
  <si>
    <t>170</t>
  </si>
  <si>
    <t>Crown Estate</t>
  </si>
  <si>
    <t>753</t>
  </si>
  <si>
    <t>Education &amp; Training Foundatio</t>
  </si>
  <si>
    <t>TETF</t>
  </si>
  <si>
    <t>555</t>
  </si>
  <si>
    <t>Transport for London</t>
  </si>
  <si>
    <t>E5104X</t>
  </si>
  <si>
    <t>TFL</t>
  </si>
  <si>
    <t>769</t>
  </si>
  <si>
    <t>Trinity House</t>
  </si>
  <si>
    <t>TH</t>
  </si>
  <si>
    <t>449</t>
  </si>
  <si>
    <t>Pensions Advisory Service</t>
  </si>
  <si>
    <t>TPAS</t>
  </si>
  <si>
    <t>547</t>
  </si>
  <si>
    <t>The Pensions Regulator</t>
  </si>
  <si>
    <t>TPR032</t>
  </si>
  <si>
    <t>TPR</t>
  </si>
  <si>
    <t>553</t>
  </si>
  <si>
    <t>Treasury Solicitors</t>
  </si>
  <si>
    <t>HGT089</t>
  </si>
  <si>
    <t>TSOL</t>
  </si>
  <si>
    <t>784</t>
  </si>
  <si>
    <t>Thames Valley CRC</t>
  </si>
  <si>
    <t>TVCRC</t>
  </si>
  <si>
    <t>751</t>
  </si>
  <si>
    <t>University College of London</t>
  </si>
  <si>
    <t>UCL</t>
  </si>
  <si>
    <t>565</t>
  </si>
  <si>
    <t>UK Comm. for Emp &amp; Skills</t>
  </si>
  <si>
    <t>UKC084</t>
  </si>
  <si>
    <t>UKCES</t>
  </si>
  <si>
    <t>285</t>
  </si>
  <si>
    <t>Hydrographic Office</t>
  </si>
  <si>
    <t>UKHO</t>
  </si>
  <si>
    <t>580</t>
  </si>
  <si>
    <t>Victoria &amp; Albert Museum</t>
  </si>
  <si>
    <t>VAM048</t>
  </si>
  <si>
    <t>V&amp;A</t>
  </si>
  <si>
    <t>583</t>
  </si>
  <si>
    <t>Vehicle Certification Agency</t>
  </si>
  <si>
    <t>VCA</t>
  </si>
  <si>
    <t>575</t>
  </si>
  <si>
    <t>Vet Medicines Direc</t>
  </si>
  <si>
    <t>VMD</t>
  </si>
  <si>
    <t>581</t>
  </si>
  <si>
    <t>Valuation Office</t>
  </si>
  <si>
    <t>VOA</t>
  </si>
  <si>
    <t>582</t>
  </si>
  <si>
    <t>Vehicle Inspectorate</t>
  </si>
  <si>
    <t>VOS004</t>
  </si>
  <si>
    <t>VOSA</t>
  </si>
  <si>
    <t>608</t>
  </si>
  <si>
    <t>Wales Audit Office</t>
  </si>
  <si>
    <t>WAO</t>
  </si>
  <si>
    <t>551</t>
  </si>
  <si>
    <t>Wallace Collection</t>
  </si>
  <si>
    <t>WCO048</t>
  </si>
  <si>
    <t>WC</t>
  </si>
  <si>
    <t>778</t>
  </si>
  <si>
    <t>Wales CRC</t>
  </si>
  <si>
    <t>WCRC</t>
  </si>
  <si>
    <t>552</t>
  </si>
  <si>
    <t>Westminster Foundation</t>
  </si>
  <si>
    <t>WFDL</t>
  </si>
  <si>
    <t>714</t>
  </si>
  <si>
    <t>Welsh Language Board</t>
  </si>
  <si>
    <t>WLC090</t>
  </si>
  <si>
    <t>WLC</t>
  </si>
  <si>
    <t>605</t>
  </si>
  <si>
    <t>Youth Just Bd EngWales</t>
  </si>
  <si>
    <t>YJB047</t>
  </si>
  <si>
    <t>YJB</t>
  </si>
  <si>
    <t>EMPLOYING DEPARTMENT - Drop Down</t>
  </si>
  <si>
    <t>West Yorkshire CRC</t>
  </si>
  <si>
    <t>WYCRC</t>
  </si>
  <si>
    <t>Lifeline Project Ltd</t>
  </si>
  <si>
    <t>LPL</t>
  </si>
  <si>
    <t>Kent, Surrey and Sussex CRC</t>
  </si>
  <si>
    <t>Cumbria &amp; Lancashire CRC</t>
  </si>
  <si>
    <t>RAPT- Rehabilitation of Addictive Prisoners Trust</t>
  </si>
  <si>
    <t>RAPT</t>
  </si>
  <si>
    <t>Help Employee Assistance</t>
  </si>
  <si>
    <t>HEA</t>
  </si>
  <si>
    <t>Humberside,Lincolnshire &amp; N Yorkshire CRC</t>
  </si>
  <si>
    <t>HLNYCRC</t>
  </si>
  <si>
    <t>Cofely</t>
  </si>
  <si>
    <t>COFELY</t>
  </si>
  <si>
    <t>Dorset, Devon &amp; Cornwall CRC</t>
  </si>
  <si>
    <t>DDCCRC</t>
  </si>
  <si>
    <t>Correllian Amey Ltd</t>
  </si>
  <si>
    <t>CAL</t>
  </si>
  <si>
    <t>Carillion Amey Housing Prime Ltd</t>
  </si>
  <si>
    <t>CAHPL</t>
  </si>
  <si>
    <t>Derbyshire, Leicestershire, Nottinghamshire &amp; Rutland CRC</t>
  </si>
  <si>
    <t>DLNRCRC</t>
  </si>
  <si>
    <t>Harrow Green</t>
  </si>
  <si>
    <t>HG</t>
  </si>
  <si>
    <t>Devonport Royal Dockyard</t>
  </si>
  <si>
    <t>DRDL</t>
  </si>
  <si>
    <t>Alpha (2015)</t>
  </si>
  <si>
    <t>Accounting Period E.G. 2015/010</t>
  </si>
  <si>
    <t>DROP DOWN DATA</t>
  </si>
  <si>
    <t>CABINET OFFICE ONLY TO COMPLETE</t>
  </si>
  <si>
    <t>NHS Business Service Authority</t>
  </si>
  <si>
    <t>Kuehne &amp; Nagel Ltd</t>
  </si>
  <si>
    <t>KNL</t>
  </si>
  <si>
    <t>Leidos Europe Ltd</t>
  </si>
  <si>
    <t>LEL</t>
  </si>
  <si>
    <t>Leidos Supply Ltd</t>
  </si>
  <si>
    <t>LSL</t>
  </si>
  <si>
    <t>NTT Data UK Ltd</t>
  </si>
  <si>
    <t>NTT</t>
  </si>
  <si>
    <t>PA Consulting Services Ltd</t>
  </si>
  <si>
    <t>PACSL</t>
  </si>
  <si>
    <t>People Asset Management</t>
  </si>
  <si>
    <t>PAM</t>
  </si>
  <si>
    <t>Carillion Amey Ltd</t>
  </si>
  <si>
    <t>Atos IT Services Ltd</t>
  </si>
  <si>
    <t>AISL</t>
  </si>
  <si>
    <t>Fujitsu Services Ltd</t>
  </si>
  <si>
    <t>Babcock Aerospace Ltd</t>
  </si>
  <si>
    <t>BAL</t>
  </si>
  <si>
    <t>CSC Computer Sciences Ltd</t>
  </si>
  <si>
    <t>CSL</t>
  </si>
  <si>
    <t>DHL Supply Chain Ltd</t>
  </si>
  <si>
    <t>DHLSCL</t>
  </si>
  <si>
    <t>Ernst &amp; Young Services Ltd</t>
  </si>
  <si>
    <t>EYSL</t>
  </si>
  <si>
    <t>Babcock Land Ltd</t>
  </si>
  <si>
    <t>BLL</t>
  </si>
  <si>
    <t>Historic Environment Scotland</t>
  </si>
  <si>
    <t>HES</t>
  </si>
  <si>
    <t>Capita Secure Information Solutions Ltd</t>
  </si>
  <si>
    <t>CSISL</t>
  </si>
  <si>
    <t>Amicus ITS</t>
  </si>
  <si>
    <t>AITS</t>
  </si>
  <si>
    <t xml:space="preserve">Emp++47:24247+47:66:214loyer  </t>
  </si>
  <si>
    <t>NG Bailey</t>
  </si>
  <si>
    <t>NGB</t>
  </si>
  <si>
    <t>Accenture (UK) Ltd</t>
  </si>
  <si>
    <t>AUKL</t>
  </si>
  <si>
    <t>House of Lords</t>
  </si>
  <si>
    <t>HOL</t>
  </si>
  <si>
    <t>Carillion Services Ltd</t>
  </si>
  <si>
    <t>Interserve (Facilities Management) Ltd</t>
  </si>
  <si>
    <t>IFML</t>
  </si>
  <si>
    <t>Rise Mutual CIC</t>
  </si>
  <si>
    <t>RMCIC</t>
  </si>
  <si>
    <t>Office of Rail and Road</t>
  </si>
  <si>
    <t>Carillion Construction Limited</t>
  </si>
  <si>
    <t>CCL</t>
  </si>
  <si>
    <t>BAE Systems Surface Ships Limited</t>
  </si>
  <si>
    <t>BAESSSL</t>
  </si>
  <si>
    <t>MyCSP</t>
  </si>
  <si>
    <t>MYCSP</t>
  </si>
  <si>
    <t xml:space="preserve">The Conservation Volunteers </t>
  </si>
  <si>
    <t>TCV</t>
  </si>
  <si>
    <t>Blue Dot Adventure Ltd</t>
  </si>
  <si>
    <t>BDAL</t>
  </si>
  <si>
    <t>Vincie Pensions Limited</t>
  </si>
  <si>
    <t>VPL</t>
  </si>
  <si>
    <t>Breakdown of the monthly pension contribution</t>
  </si>
  <si>
    <t>classic</t>
  </si>
  <si>
    <t>premium/classic plus</t>
  </si>
  <si>
    <t>nuvos</t>
  </si>
  <si>
    <t>partnership (mini - ASLC)</t>
  </si>
  <si>
    <t>alpha (2015)</t>
  </si>
  <si>
    <t>Payment to Cabinet Office Civil Superannuation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</si>
</sst>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Arial"/>
      <family val="2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1" fillId="0" borderId="0"/>
  </cellStyleXfs>
  <cellXfs count="115">
    <xf numFmtId="0" fontId="0" fillId="0" borderId="0" xfId="0"/>
    <xf numFmtId="0" fontId="1" fillId="0" borderId="0" xfId="0" applyFont="1"/>
    <xf numFmtId="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2" fillId="0" borderId="0" xfId="1"/>
    <xf numFmtId="0" fontId="2" fillId="0" borderId="0" xfId="1" applyBorder="1"/>
    <xf numFmtId="0" fontId="3" fillId="0" borderId="1" xfId="1" applyFont="1" applyBorder="1"/>
    <xf numFmtId="0" fontId="2" fillId="2" borderId="1" xfId="1" applyFill="1" applyBorder="1"/>
    <xf numFmtId="0" fontId="2" fillId="0" borderId="0" xfId="1" applyBorder="1" applyAlignment="1">
      <alignment horizontal="right"/>
    </xf>
    <xf numFmtId="0" fontId="5" fillId="0" borderId="0" xfId="1" applyFont="1"/>
    <xf numFmtId="0" fontId="5" fillId="0" borderId="0" xfId="1" applyFont="1" applyBorder="1"/>
    <xf numFmtId="0" fontId="2" fillId="0" borderId="0" xfId="1" applyFill="1"/>
    <xf numFmtId="0" fontId="2" fillId="0" borderId="0" xfId="1" applyFill="1" applyAlignment="1">
      <alignment horizontal="right"/>
    </xf>
    <xf numFmtId="0" fontId="2" fillId="0" borderId="0" xfId="1" applyFill="1" applyBorder="1"/>
    <xf numFmtId="43" fontId="0" fillId="0" borderId="0" xfId="2" applyFont="1" applyBorder="1"/>
    <xf numFmtId="43" fontId="0" fillId="0" borderId="0" xfId="2" applyFont="1" applyFill="1" applyAlignment="1">
      <alignment horizontal="right"/>
    </xf>
    <xf numFmtId="43" fontId="0" fillId="0" borderId="0" xfId="2" applyFont="1" applyFill="1" applyBorder="1"/>
    <xf numFmtId="43" fontId="1" fillId="0" borderId="1" xfId="2" applyFont="1" applyFill="1" applyBorder="1"/>
    <xf numFmtId="0" fontId="3" fillId="0" borderId="1" xfId="1" applyFont="1" applyFill="1" applyBorder="1"/>
    <xf numFmtId="43" fontId="0" fillId="2" borderId="1" xfId="2" applyFont="1" applyFill="1" applyBorder="1"/>
    <xf numFmtId="43" fontId="2" fillId="0" borderId="1" xfId="1" applyNumberFormat="1" applyFill="1" applyBorder="1"/>
    <xf numFmtId="0" fontId="3" fillId="0" borderId="0" xfId="1" applyFont="1" applyAlignment="1">
      <alignment horizontal="right"/>
    </xf>
    <xf numFmtId="14" fontId="2" fillId="0" borderId="0" xfId="1" applyNumberFormat="1"/>
    <xf numFmtId="0" fontId="6" fillId="0" borderId="0" xfId="0" applyFont="1" applyBorder="1"/>
    <xf numFmtId="0" fontId="2" fillId="0" borderId="0" xfId="1" applyFont="1"/>
    <xf numFmtId="14" fontId="2" fillId="2" borderId="1" xfId="1" applyNumberFormat="1" applyFill="1" applyBorder="1"/>
    <xf numFmtId="17" fontId="0" fillId="0" borderId="1" xfId="0" applyNumberFormat="1" applyBorder="1"/>
    <xf numFmtId="4" fontId="0" fillId="0" borderId="1" xfId="0" applyNumberFormat="1" applyBorder="1"/>
    <xf numFmtId="14" fontId="0" fillId="0" borderId="1" xfId="0" applyNumberFormat="1" applyBorder="1"/>
    <xf numFmtId="49" fontId="2" fillId="2" borderId="1" xfId="1" applyNumberFormat="1" applyFill="1" applyBorder="1"/>
    <xf numFmtId="0" fontId="0" fillId="0" borderId="1" xfId="0" applyFill="1" applyBorder="1"/>
    <xf numFmtId="0" fontId="2" fillId="4" borderId="1" xfId="1" applyFill="1" applyBorder="1"/>
    <xf numFmtId="0" fontId="0" fillId="0" borderId="1" xfId="0" applyBorder="1" applyAlignment="1">
      <alignment horizontal="right"/>
    </xf>
    <xf numFmtId="1" fontId="2" fillId="0" borderId="0" xfId="1" applyNumberFormat="1" applyBorder="1" applyAlignment="1">
      <alignment horizontal="left"/>
    </xf>
    <xf numFmtId="1" fontId="3" fillId="0" borderId="0" xfId="1" applyNumberFormat="1" applyFont="1" applyBorder="1" applyAlignment="1">
      <alignment horizontal="left"/>
    </xf>
    <xf numFmtId="1" fontId="3" fillId="3" borderId="0" xfId="1" applyNumberFormat="1" applyFont="1" applyFill="1" applyBorder="1" applyAlignment="1">
      <alignment horizontal="left"/>
    </xf>
    <xf numFmtId="1" fontId="3" fillId="3" borderId="9" xfId="1" applyNumberFormat="1" applyFont="1" applyFill="1" applyBorder="1" applyAlignment="1">
      <alignment horizontal="left"/>
    </xf>
    <xf numFmtId="1" fontId="3" fillId="3" borderId="10" xfId="1" applyNumberFormat="1" applyFont="1" applyFill="1" applyBorder="1" applyAlignment="1">
      <alignment horizontal="left"/>
    </xf>
    <xf numFmtId="1" fontId="2" fillId="0" borderId="0" xfId="1" applyNumberFormat="1" applyFont="1" applyBorder="1" applyAlignment="1">
      <alignment horizontal="left"/>
    </xf>
    <xf numFmtId="1" fontId="2" fillId="0" borderId="0" xfId="1" applyNumberFormat="1" applyFill="1" applyBorder="1" applyAlignment="1">
      <alignment horizontal="left"/>
    </xf>
    <xf numFmtId="1" fontId="2" fillId="3" borderId="0" xfId="1" applyNumberFormat="1" applyFill="1" applyBorder="1" applyAlignment="1">
      <alignment horizontal="left"/>
    </xf>
    <xf numFmtId="1" fontId="0" fillId="3" borderId="1" xfId="2" applyNumberFormat="1" applyFont="1" applyFill="1" applyBorder="1" applyAlignment="1">
      <alignment horizontal="left"/>
    </xf>
    <xf numFmtId="1" fontId="0" fillId="0" borderId="0" xfId="2" applyNumberFormat="1" applyFont="1" applyBorder="1" applyAlignment="1">
      <alignment horizontal="left"/>
    </xf>
    <xf numFmtId="1" fontId="0" fillId="3" borderId="0" xfId="2" applyNumberFormat="1" applyFont="1" applyFill="1" applyBorder="1" applyAlignment="1">
      <alignment horizontal="left"/>
    </xf>
    <xf numFmtId="1" fontId="0" fillId="0" borderId="0" xfId="2" applyNumberFormat="1" applyFont="1" applyFill="1" applyBorder="1" applyAlignment="1">
      <alignment horizontal="left"/>
    </xf>
    <xf numFmtId="1" fontId="2" fillId="3" borderId="3" xfId="1" applyNumberFormat="1" applyFill="1" applyBorder="1" applyAlignment="1">
      <alignment horizontal="left"/>
    </xf>
    <xf numFmtId="1" fontId="2" fillId="0" borderId="4" xfId="1" applyNumberFormat="1" applyBorder="1" applyAlignment="1">
      <alignment horizontal="left"/>
    </xf>
    <xf numFmtId="1" fontId="2" fillId="3" borderId="4" xfId="1" applyNumberFormat="1" applyFill="1" applyBorder="1" applyAlignment="1">
      <alignment horizontal="left"/>
    </xf>
    <xf numFmtId="1" fontId="3" fillId="3" borderId="4" xfId="1" applyNumberFormat="1" applyFont="1" applyFill="1" applyBorder="1" applyAlignment="1">
      <alignment horizontal="left"/>
    </xf>
    <xf numFmtId="1" fontId="3" fillId="3" borderId="4" xfId="1" applyNumberFormat="1" applyFont="1" applyFill="1" applyBorder="1" applyAlignment="1">
      <alignment horizontal="left" wrapText="1"/>
    </xf>
    <xf numFmtId="1" fontId="3" fillId="0" borderId="4" xfId="1" applyNumberFormat="1" applyFont="1" applyBorder="1" applyAlignment="1">
      <alignment horizontal="left"/>
    </xf>
    <xf numFmtId="1" fontId="2" fillId="3" borderId="14" xfId="1" applyNumberFormat="1" applyFill="1" applyBorder="1" applyAlignment="1">
      <alignment horizontal="left"/>
    </xf>
    <xf numFmtId="1" fontId="3" fillId="3" borderId="14" xfId="1" applyNumberFormat="1" applyFont="1" applyFill="1" applyBorder="1" applyAlignment="1">
      <alignment horizontal="left"/>
    </xf>
    <xf numFmtId="1" fontId="3" fillId="3" borderId="15" xfId="1" applyNumberFormat="1" applyFont="1" applyFill="1" applyBorder="1" applyAlignment="1">
      <alignment horizontal="left"/>
    </xf>
    <xf numFmtId="1" fontId="2" fillId="3" borderId="15" xfId="1" applyNumberFormat="1" applyFill="1" applyBorder="1" applyAlignment="1">
      <alignment horizontal="left"/>
    </xf>
    <xf numFmtId="1" fontId="0" fillId="3" borderId="15" xfId="2" applyNumberFormat="1" applyFont="1" applyFill="1" applyBorder="1" applyAlignment="1">
      <alignment horizontal="left"/>
    </xf>
    <xf numFmtId="1" fontId="0" fillId="3" borderId="0" xfId="2" quotePrefix="1" applyNumberFormat="1" applyFont="1" applyFill="1" applyBorder="1" applyAlignment="1">
      <alignment horizontal="left"/>
    </xf>
    <xf numFmtId="1" fontId="3" fillId="3" borderId="6" xfId="1" applyNumberFormat="1" applyFont="1" applyFill="1" applyBorder="1" applyAlignment="1">
      <alignment horizontal="left"/>
    </xf>
    <xf numFmtId="1" fontId="2" fillId="0" borderId="7" xfId="1" applyNumberFormat="1" applyFill="1" applyBorder="1" applyAlignment="1">
      <alignment horizontal="left"/>
    </xf>
    <xf numFmtId="1" fontId="0" fillId="3" borderId="16" xfId="2" applyNumberFormat="1" applyFont="1" applyFill="1" applyBorder="1" applyAlignment="1">
      <alignment horizontal="left"/>
    </xf>
    <xf numFmtId="1" fontId="0" fillId="0" borderId="7" xfId="2" applyNumberFormat="1" applyFont="1" applyBorder="1" applyAlignment="1">
      <alignment horizontal="left"/>
    </xf>
    <xf numFmtId="1" fontId="0" fillId="0" borderId="7" xfId="2" applyNumberFormat="1" applyFont="1" applyFill="1" applyBorder="1" applyAlignment="1">
      <alignment horizontal="left"/>
    </xf>
    <xf numFmtId="1" fontId="0" fillId="3" borderId="17" xfId="2" applyNumberFormat="1" applyFont="1" applyFill="1" applyBorder="1" applyAlignment="1">
      <alignment horizontal="left"/>
    </xf>
    <xf numFmtId="0" fontId="3" fillId="0" borderId="1" xfId="1" applyFont="1" applyBorder="1" applyAlignment="1">
      <alignment wrapText="1"/>
    </xf>
    <xf numFmtId="0" fontId="2" fillId="0" borderId="0" xfId="1" applyProtection="1"/>
    <xf numFmtId="0" fontId="12" fillId="0" borderId="1" xfId="0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0" fontId="7" fillId="0" borderId="1" xfId="0" applyFont="1" applyBorder="1" applyProtection="1"/>
    <xf numFmtId="0" fontId="8" fillId="0" borderId="1" xfId="0" applyFont="1" applyFill="1" applyBorder="1" applyAlignment="1" applyProtection="1"/>
    <xf numFmtId="0" fontId="8" fillId="0" borderId="1" xfId="3" applyFont="1" applyBorder="1" applyProtection="1"/>
    <xf numFmtId="0" fontId="8" fillId="0" borderId="1" xfId="0" applyFont="1" applyBorder="1" applyProtection="1"/>
    <xf numFmtId="0" fontId="17" fillId="0" borderId="0" xfId="1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3" fillId="0" borderId="18" xfId="1" applyFont="1" applyBorder="1"/>
    <xf numFmtId="0" fontId="2" fillId="4" borderId="18" xfId="1" applyFill="1" applyBorder="1"/>
    <xf numFmtId="0" fontId="17" fillId="0" borderId="0" xfId="1" applyFont="1" applyFill="1" applyProtection="1"/>
    <xf numFmtId="0" fontId="3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5" fillId="0" borderId="0" xfId="1" applyFont="1" applyFill="1" applyBorder="1"/>
    <xf numFmtId="14" fontId="4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43" fontId="0" fillId="0" borderId="1" xfId="2" applyFont="1" applyFill="1" applyBorder="1" applyAlignment="1">
      <alignment horizontal="right"/>
    </xf>
    <xf numFmtId="43" fontId="0" fillId="0" borderId="0" xfId="2" quotePrefix="1" applyFont="1" applyFill="1" applyAlignment="1">
      <alignment horizontal="right"/>
    </xf>
    <xf numFmtId="0" fontId="0" fillId="0" borderId="0" xfId="2" applyNumberFormat="1" applyFont="1" applyFill="1" applyAlignment="1">
      <alignment horizontal="right"/>
    </xf>
    <xf numFmtId="43" fontId="0" fillId="0" borderId="0" xfId="2" applyFont="1" applyFill="1" applyBorder="1" applyAlignment="1">
      <alignment horizontal="right"/>
    </xf>
    <xf numFmtId="43" fontId="0" fillId="0" borderId="0" xfId="2" applyFont="1" applyFill="1"/>
    <xf numFmtId="43" fontId="0" fillId="0" borderId="0" xfId="2" applyFont="1" applyFill="1" applyAlignment="1">
      <alignment horizontal="center"/>
    </xf>
    <xf numFmtId="43" fontId="3" fillId="0" borderId="2" xfId="2" applyFont="1" applyFill="1" applyBorder="1"/>
    <xf numFmtId="43" fontId="2" fillId="0" borderId="0" xfId="1" applyNumberFormat="1" applyFill="1" applyBorder="1"/>
    <xf numFmtId="43" fontId="0" fillId="0" borderId="0" xfId="2" applyFont="1" applyFill="1" applyBorder="1" applyAlignment="1">
      <alignment horizontal="center"/>
    </xf>
    <xf numFmtId="43" fontId="3" fillId="0" borderId="0" xfId="2" applyFont="1" applyFill="1" applyBorder="1"/>
    <xf numFmtId="17" fontId="2" fillId="0" borderId="2" xfId="1" applyNumberFormat="1" applyFill="1" applyBorder="1"/>
    <xf numFmtId="0" fontId="3" fillId="0" borderId="0" xfId="1" applyFont="1" applyFill="1" applyAlignment="1">
      <alignment horizontal="right"/>
    </xf>
    <xf numFmtId="0" fontId="2" fillId="0" borderId="3" xfId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4" fillId="0" borderId="11" xfId="1" applyFont="1" applyFill="1" applyBorder="1" applyAlignment="1"/>
    <xf numFmtId="0" fontId="0" fillId="0" borderId="12" xfId="0" applyFill="1" applyBorder="1" applyAlignment="1"/>
    <xf numFmtId="0" fontId="0" fillId="0" borderId="13" xfId="0" applyFill="1" applyBorder="1" applyAlignment="1"/>
    <xf numFmtId="0" fontId="18" fillId="0" borderId="19" xfId="1" applyFont="1" applyBorder="1" applyAlignment="1">
      <alignment wrapText="1"/>
    </xf>
    <xf numFmtId="0" fontId="0" fillId="0" borderId="20" xfId="0" applyBorder="1" applyAlignment="1">
      <alignment wrapText="1"/>
    </xf>
    <xf numFmtId="1" fontId="3" fillId="3" borderId="4" xfId="1" applyNumberFormat="1" applyFont="1" applyFill="1" applyBorder="1" applyAlignment="1">
      <alignment horizontal="left" wrapText="1"/>
    </xf>
    <xf numFmtId="1" fontId="0" fillId="0" borderId="5" xfId="0" applyNumberFormat="1" applyBorder="1" applyAlignment="1">
      <alignment horizontal="left" wrapText="1"/>
    </xf>
    <xf numFmtId="0" fontId="3" fillId="0" borderId="0" xfId="1" applyFont="1" applyFill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1" applyFont="1" applyFill="1" applyAlignment="1">
      <alignment horizontal="left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4"/>
  <sheetViews>
    <sheetView tabSelected="1" zoomScale="115" zoomScaleNormal="115" workbookViewId="0">
      <selection activeCell="P28" sqref="P28"/>
    </sheetView>
  </sheetViews>
  <sheetFormatPr defaultRowHeight="12.75" x14ac:dyDescent="0.2"/>
  <cols>
    <col min="1" max="1" width="48.140625" style="5" customWidth="1"/>
    <col min="2" max="2" width="5.28515625" style="5" customWidth="1"/>
    <col min="3" max="3" width="14" style="5" customWidth="1"/>
    <col min="4" max="4" width="9.28515625" style="5" customWidth="1"/>
    <col min="5" max="5" width="17.85546875" style="5" bestFit="1" customWidth="1"/>
    <col min="6" max="6" width="2.42578125" style="5" customWidth="1"/>
    <col min="7" max="7" width="15.85546875" style="5" bestFit="1" customWidth="1"/>
    <col min="8" max="8" width="4.28515625" style="6" customWidth="1"/>
    <col min="9" max="9" width="17.140625" style="6" customWidth="1"/>
    <col min="10" max="10" width="3.7109375" style="6" customWidth="1"/>
    <col min="11" max="11" width="12.85546875" style="6" customWidth="1"/>
    <col min="12" max="12" width="17.5703125" style="6" customWidth="1"/>
    <col min="13" max="13" width="11.5703125" style="5" customWidth="1"/>
    <col min="14" max="259" width="9.140625" style="5"/>
    <col min="260" max="260" width="45.5703125" style="5" bestFit="1" customWidth="1"/>
    <col min="261" max="261" width="3" style="5" customWidth="1"/>
    <col min="262" max="262" width="14" style="5" customWidth="1"/>
    <col min="263" max="263" width="3" style="5" customWidth="1"/>
    <col min="264" max="264" width="17.85546875" style="5" bestFit="1" customWidth="1"/>
    <col min="265" max="265" width="2.42578125" style="5" customWidth="1"/>
    <col min="266" max="266" width="15.85546875" style="5" bestFit="1" customWidth="1"/>
    <col min="267" max="267" width="12.85546875" style="5" bestFit="1" customWidth="1"/>
    <col min="268" max="268" width="11.28515625" style="5" bestFit="1" customWidth="1"/>
    <col min="269" max="269" width="11.5703125" style="5" customWidth="1"/>
    <col min="270" max="515" width="9.140625" style="5"/>
    <col min="516" max="516" width="45.5703125" style="5" bestFit="1" customWidth="1"/>
    <col min="517" max="517" width="3" style="5" customWidth="1"/>
    <col min="518" max="518" width="14" style="5" customWidth="1"/>
    <col min="519" max="519" width="3" style="5" customWidth="1"/>
    <col min="520" max="520" width="17.85546875" style="5" bestFit="1" customWidth="1"/>
    <col min="521" max="521" width="2.42578125" style="5" customWidth="1"/>
    <col min="522" max="522" width="15.85546875" style="5" bestFit="1" customWidth="1"/>
    <col min="523" max="523" width="12.85546875" style="5" bestFit="1" customWidth="1"/>
    <col min="524" max="524" width="11.28515625" style="5" bestFit="1" customWidth="1"/>
    <col min="525" max="525" width="11.5703125" style="5" customWidth="1"/>
    <col min="526" max="771" width="9.140625" style="5"/>
    <col min="772" max="772" width="45.5703125" style="5" bestFit="1" customWidth="1"/>
    <col min="773" max="773" width="3" style="5" customWidth="1"/>
    <col min="774" max="774" width="14" style="5" customWidth="1"/>
    <col min="775" max="775" width="3" style="5" customWidth="1"/>
    <col min="776" max="776" width="17.85546875" style="5" bestFit="1" customWidth="1"/>
    <col min="777" max="777" width="2.42578125" style="5" customWidth="1"/>
    <col min="778" max="778" width="15.85546875" style="5" bestFit="1" customWidth="1"/>
    <col min="779" max="779" width="12.85546875" style="5" bestFit="1" customWidth="1"/>
    <col min="780" max="780" width="11.28515625" style="5" bestFit="1" customWidth="1"/>
    <col min="781" max="781" width="11.5703125" style="5" customWidth="1"/>
    <col min="782" max="1027" width="9.140625" style="5"/>
    <col min="1028" max="1028" width="45.5703125" style="5" bestFit="1" customWidth="1"/>
    <col min="1029" max="1029" width="3" style="5" customWidth="1"/>
    <col min="1030" max="1030" width="14" style="5" customWidth="1"/>
    <col min="1031" max="1031" width="3" style="5" customWidth="1"/>
    <col min="1032" max="1032" width="17.85546875" style="5" bestFit="1" customWidth="1"/>
    <col min="1033" max="1033" width="2.42578125" style="5" customWidth="1"/>
    <col min="1034" max="1034" width="15.85546875" style="5" bestFit="1" customWidth="1"/>
    <col min="1035" max="1035" width="12.85546875" style="5" bestFit="1" customWidth="1"/>
    <col min="1036" max="1036" width="11.28515625" style="5" bestFit="1" customWidth="1"/>
    <col min="1037" max="1037" width="11.5703125" style="5" customWidth="1"/>
    <col min="1038" max="1283" width="9.140625" style="5"/>
    <col min="1284" max="1284" width="45.5703125" style="5" bestFit="1" customWidth="1"/>
    <col min="1285" max="1285" width="3" style="5" customWidth="1"/>
    <col min="1286" max="1286" width="14" style="5" customWidth="1"/>
    <col min="1287" max="1287" width="3" style="5" customWidth="1"/>
    <col min="1288" max="1288" width="17.85546875" style="5" bestFit="1" customWidth="1"/>
    <col min="1289" max="1289" width="2.42578125" style="5" customWidth="1"/>
    <col min="1290" max="1290" width="15.85546875" style="5" bestFit="1" customWidth="1"/>
    <col min="1291" max="1291" width="12.85546875" style="5" bestFit="1" customWidth="1"/>
    <col min="1292" max="1292" width="11.28515625" style="5" bestFit="1" customWidth="1"/>
    <col min="1293" max="1293" width="11.5703125" style="5" customWidth="1"/>
    <col min="1294" max="1539" width="9.140625" style="5"/>
    <col min="1540" max="1540" width="45.5703125" style="5" bestFit="1" customWidth="1"/>
    <col min="1541" max="1541" width="3" style="5" customWidth="1"/>
    <col min="1542" max="1542" width="14" style="5" customWidth="1"/>
    <col min="1543" max="1543" width="3" style="5" customWidth="1"/>
    <col min="1544" max="1544" width="17.85546875" style="5" bestFit="1" customWidth="1"/>
    <col min="1545" max="1545" width="2.42578125" style="5" customWidth="1"/>
    <col min="1546" max="1546" width="15.85546875" style="5" bestFit="1" customWidth="1"/>
    <col min="1547" max="1547" width="12.85546875" style="5" bestFit="1" customWidth="1"/>
    <col min="1548" max="1548" width="11.28515625" style="5" bestFit="1" customWidth="1"/>
    <col min="1549" max="1549" width="11.5703125" style="5" customWidth="1"/>
    <col min="1550" max="1795" width="9.140625" style="5"/>
    <col min="1796" max="1796" width="45.5703125" style="5" bestFit="1" customWidth="1"/>
    <col min="1797" max="1797" width="3" style="5" customWidth="1"/>
    <col min="1798" max="1798" width="14" style="5" customWidth="1"/>
    <col min="1799" max="1799" width="3" style="5" customWidth="1"/>
    <col min="1800" max="1800" width="17.85546875" style="5" bestFit="1" customWidth="1"/>
    <col min="1801" max="1801" width="2.42578125" style="5" customWidth="1"/>
    <col min="1802" max="1802" width="15.85546875" style="5" bestFit="1" customWidth="1"/>
    <col min="1803" max="1803" width="12.85546875" style="5" bestFit="1" customWidth="1"/>
    <col min="1804" max="1804" width="11.28515625" style="5" bestFit="1" customWidth="1"/>
    <col min="1805" max="1805" width="11.5703125" style="5" customWidth="1"/>
    <col min="1806" max="2051" width="9.140625" style="5"/>
    <col min="2052" max="2052" width="45.5703125" style="5" bestFit="1" customWidth="1"/>
    <col min="2053" max="2053" width="3" style="5" customWidth="1"/>
    <col min="2054" max="2054" width="14" style="5" customWidth="1"/>
    <col min="2055" max="2055" width="3" style="5" customWidth="1"/>
    <col min="2056" max="2056" width="17.85546875" style="5" bestFit="1" customWidth="1"/>
    <col min="2057" max="2057" width="2.42578125" style="5" customWidth="1"/>
    <col min="2058" max="2058" width="15.85546875" style="5" bestFit="1" customWidth="1"/>
    <col min="2059" max="2059" width="12.85546875" style="5" bestFit="1" customWidth="1"/>
    <col min="2060" max="2060" width="11.28515625" style="5" bestFit="1" customWidth="1"/>
    <col min="2061" max="2061" width="11.5703125" style="5" customWidth="1"/>
    <col min="2062" max="2307" width="9.140625" style="5"/>
    <col min="2308" max="2308" width="45.5703125" style="5" bestFit="1" customWidth="1"/>
    <col min="2309" max="2309" width="3" style="5" customWidth="1"/>
    <col min="2310" max="2310" width="14" style="5" customWidth="1"/>
    <col min="2311" max="2311" width="3" style="5" customWidth="1"/>
    <col min="2312" max="2312" width="17.85546875" style="5" bestFit="1" customWidth="1"/>
    <col min="2313" max="2313" width="2.42578125" style="5" customWidth="1"/>
    <col min="2314" max="2314" width="15.85546875" style="5" bestFit="1" customWidth="1"/>
    <col min="2315" max="2315" width="12.85546875" style="5" bestFit="1" customWidth="1"/>
    <col min="2316" max="2316" width="11.28515625" style="5" bestFit="1" customWidth="1"/>
    <col min="2317" max="2317" width="11.5703125" style="5" customWidth="1"/>
    <col min="2318" max="2563" width="9.140625" style="5"/>
    <col min="2564" max="2564" width="45.5703125" style="5" bestFit="1" customWidth="1"/>
    <col min="2565" max="2565" width="3" style="5" customWidth="1"/>
    <col min="2566" max="2566" width="14" style="5" customWidth="1"/>
    <col min="2567" max="2567" width="3" style="5" customWidth="1"/>
    <col min="2568" max="2568" width="17.85546875" style="5" bestFit="1" customWidth="1"/>
    <col min="2569" max="2569" width="2.42578125" style="5" customWidth="1"/>
    <col min="2570" max="2570" width="15.85546875" style="5" bestFit="1" customWidth="1"/>
    <col min="2571" max="2571" width="12.85546875" style="5" bestFit="1" customWidth="1"/>
    <col min="2572" max="2572" width="11.28515625" style="5" bestFit="1" customWidth="1"/>
    <col min="2573" max="2573" width="11.5703125" style="5" customWidth="1"/>
    <col min="2574" max="2819" width="9.140625" style="5"/>
    <col min="2820" max="2820" width="45.5703125" style="5" bestFit="1" customWidth="1"/>
    <col min="2821" max="2821" width="3" style="5" customWidth="1"/>
    <col min="2822" max="2822" width="14" style="5" customWidth="1"/>
    <col min="2823" max="2823" width="3" style="5" customWidth="1"/>
    <col min="2824" max="2824" width="17.85546875" style="5" bestFit="1" customWidth="1"/>
    <col min="2825" max="2825" width="2.42578125" style="5" customWidth="1"/>
    <col min="2826" max="2826" width="15.85546875" style="5" bestFit="1" customWidth="1"/>
    <col min="2827" max="2827" width="12.85546875" style="5" bestFit="1" customWidth="1"/>
    <col min="2828" max="2828" width="11.28515625" style="5" bestFit="1" customWidth="1"/>
    <col min="2829" max="2829" width="11.5703125" style="5" customWidth="1"/>
    <col min="2830" max="3075" width="9.140625" style="5"/>
    <col min="3076" max="3076" width="45.5703125" style="5" bestFit="1" customWidth="1"/>
    <col min="3077" max="3077" width="3" style="5" customWidth="1"/>
    <col min="3078" max="3078" width="14" style="5" customWidth="1"/>
    <col min="3079" max="3079" width="3" style="5" customWidth="1"/>
    <col min="3080" max="3080" width="17.85546875" style="5" bestFit="1" customWidth="1"/>
    <col min="3081" max="3081" width="2.42578125" style="5" customWidth="1"/>
    <col min="3082" max="3082" width="15.85546875" style="5" bestFit="1" customWidth="1"/>
    <col min="3083" max="3083" width="12.85546875" style="5" bestFit="1" customWidth="1"/>
    <col min="3084" max="3084" width="11.28515625" style="5" bestFit="1" customWidth="1"/>
    <col min="3085" max="3085" width="11.5703125" style="5" customWidth="1"/>
    <col min="3086" max="3331" width="9.140625" style="5"/>
    <col min="3332" max="3332" width="45.5703125" style="5" bestFit="1" customWidth="1"/>
    <col min="3333" max="3333" width="3" style="5" customWidth="1"/>
    <col min="3334" max="3334" width="14" style="5" customWidth="1"/>
    <col min="3335" max="3335" width="3" style="5" customWidth="1"/>
    <col min="3336" max="3336" width="17.85546875" style="5" bestFit="1" customWidth="1"/>
    <col min="3337" max="3337" width="2.42578125" style="5" customWidth="1"/>
    <col min="3338" max="3338" width="15.85546875" style="5" bestFit="1" customWidth="1"/>
    <col min="3339" max="3339" width="12.85546875" style="5" bestFit="1" customWidth="1"/>
    <col min="3340" max="3340" width="11.28515625" style="5" bestFit="1" customWidth="1"/>
    <col min="3341" max="3341" width="11.5703125" style="5" customWidth="1"/>
    <col min="3342" max="3587" width="9.140625" style="5"/>
    <col min="3588" max="3588" width="45.5703125" style="5" bestFit="1" customWidth="1"/>
    <col min="3589" max="3589" width="3" style="5" customWidth="1"/>
    <col min="3590" max="3590" width="14" style="5" customWidth="1"/>
    <col min="3591" max="3591" width="3" style="5" customWidth="1"/>
    <col min="3592" max="3592" width="17.85546875" style="5" bestFit="1" customWidth="1"/>
    <col min="3593" max="3593" width="2.42578125" style="5" customWidth="1"/>
    <col min="3594" max="3594" width="15.85546875" style="5" bestFit="1" customWidth="1"/>
    <col min="3595" max="3595" width="12.85546875" style="5" bestFit="1" customWidth="1"/>
    <col min="3596" max="3596" width="11.28515625" style="5" bestFit="1" customWidth="1"/>
    <col min="3597" max="3597" width="11.5703125" style="5" customWidth="1"/>
    <col min="3598" max="3843" width="9.140625" style="5"/>
    <col min="3844" max="3844" width="45.5703125" style="5" bestFit="1" customWidth="1"/>
    <col min="3845" max="3845" width="3" style="5" customWidth="1"/>
    <col min="3846" max="3846" width="14" style="5" customWidth="1"/>
    <col min="3847" max="3847" width="3" style="5" customWidth="1"/>
    <col min="3848" max="3848" width="17.85546875" style="5" bestFit="1" customWidth="1"/>
    <col min="3849" max="3849" width="2.42578125" style="5" customWidth="1"/>
    <col min="3850" max="3850" width="15.85546875" style="5" bestFit="1" customWidth="1"/>
    <col min="3851" max="3851" width="12.85546875" style="5" bestFit="1" customWidth="1"/>
    <col min="3852" max="3852" width="11.28515625" style="5" bestFit="1" customWidth="1"/>
    <col min="3853" max="3853" width="11.5703125" style="5" customWidth="1"/>
    <col min="3854" max="4099" width="9.140625" style="5"/>
    <col min="4100" max="4100" width="45.5703125" style="5" bestFit="1" customWidth="1"/>
    <col min="4101" max="4101" width="3" style="5" customWidth="1"/>
    <col min="4102" max="4102" width="14" style="5" customWidth="1"/>
    <col min="4103" max="4103" width="3" style="5" customWidth="1"/>
    <col min="4104" max="4104" width="17.85546875" style="5" bestFit="1" customWidth="1"/>
    <col min="4105" max="4105" width="2.42578125" style="5" customWidth="1"/>
    <col min="4106" max="4106" width="15.85546875" style="5" bestFit="1" customWidth="1"/>
    <col min="4107" max="4107" width="12.85546875" style="5" bestFit="1" customWidth="1"/>
    <col min="4108" max="4108" width="11.28515625" style="5" bestFit="1" customWidth="1"/>
    <col min="4109" max="4109" width="11.5703125" style="5" customWidth="1"/>
    <col min="4110" max="4355" width="9.140625" style="5"/>
    <col min="4356" max="4356" width="45.5703125" style="5" bestFit="1" customWidth="1"/>
    <col min="4357" max="4357" width="3" style="5" customWidth="1"/>
    <col min="4358" max="4358" width="14" style="5" customWidth="1"/>
    <col min="4359" max="4359" width="3" style="5" customWidth="1"/>
    <col min="4360" max="4360" width="17.85546875" style="5" bestFit="1" customWidth="1"/>
    <col min="4361" max="4361" width="2.42578125" style="5" customWidth="1"/>
    <col min="4362" max="4362" width="15.85546875" style="5" bestFit="1" customWidth="1"/>
    <col min="4363" max="4363" width="12.85546875" style="5" bestFit="1" customWidth="1"/>
    <col min="4364" max="4364" width="11.28515625" style="5" bestFit="1" customWidth="1"/>
    <col min="4365" max="4365" width="11.5703125" style="5" customWidth="1"/>
    <col min="4366" max="4611" width="9.140625" style="5"/>
    <col min="4612" max="4612" width="45.5703125" style="5" bestFit="1" customWidth="1"/>
    <col min="4613" max="4613" width="3" style="5" customWidth="1"/>
    <col min="4614" max="4614" width="14" style="5" customWidth="1"/>
    <col min="4615" max="4615" width="3" style="5" customWidth="1"/>
    <col min="4616" max="4616" width="17.85546875" style="5" bestFit="1" customWidth="1"/>
    <col min="4617" max="4617" width="2.42578125" style="5" customWidth="1"/>
    <col min="4618" max="4618" width="15.85546875" style="5" bestFit="1" customWidth="1"/>
    <col min="4619" max="4619" width="12.85546875" style="5" bestFit="1" customWidth="1"/>
    <col min="4620" max="4620" width="11.28515625" style="5" bestFit="1" customWidth="1"/>
    <col min="4621" max="4621" width="11.5703125" style="5" customWidth="1"/>
    <col min="4622" max="4867" width="9.140625" style="5"/>
    <col min="4868" max="4868" width="45.5703125" style="5" bestFit="1" customWidth="1"/>
    <col min="4869" max="4869" width="3" style="5" customWidth="1"/>
    <col min="4870" max="4870" width="14" style="5" customWidth="1"/>
    <col min="4871" max="4871" width="3" style="5" customWidth="1"/>
    <col min="4872" max="4872" width="17.85546875" style="5" bestFit="1" customWidth="1"/>
    <col min="4873" max="4873" width="2.42578125" style="5" customWidth="1"/>
    <col min="4874" max="4874" width="15.85546875" style="5" bestFit="1" customWidth="1"/>
    <col min="4875" max="4875" width="12.85546875" style="5" bestFit="1" customWidth="1"/>
    <col min="4876" max="4876" width="11.28515625" style="5" bestFit="1" customWidth="1"/>
    <col min="4877" max="4877" width="11.5703125" style="5" customWidth="1"/>
    <col min="4878" max="5123" width="9.140625" style="5"/>
    <col min="5124" max="5124" width="45.5703125" style="5" bestFit="1" customWidth="1"/>
    <col min="5125" max="5125" width="3" style="5" customWidth="1"/>
    <col min="5126" max="5126" width="14" style="5" customWidth="1"/>
    <col min="5127" max="5127" width="3" style="5" customWidth="1"/>
    <col min="5128" max="5128" width="17.85546875" style="5" bestFit="1" customWidth="1"/>
    <col min="5129" max="5129" width="2.42578125" style="5" customWidth="1"/>
    <col min="5130" max="5130" width="15.85546875" style="5" bestFit="1" customWidth="1"/>
    <col min="5131" max="5131" width="12.85546875" style="5" bestFit="1" customWidth="1"/>
    <col min="5132" max="5132" width="11.28515625" style="5" bestFit="1" customWidth="1"/>
    <col min="5133" max="5133" width="11.5703125" style="5" customWidth="1"/>
    <col min="5134" max="5379" width="9.140625" style="5"/>
    <col min="5380" max="5380" width="45.5703125" style="5" bestFit="1" customWidth="1"/>
    <col min="5381" max="5381" width="3" style="5" customWidth="1"/>
    <col min="5382" max="5382" width="14" style="5" customWidth="1"/>
    <col min="5383" max="5383" width="3" style="5" customWidth="1"/>
    <col min="5384" max="5384" width="17.85546875" style="5" bestFit="1" customWidth="1"/>
    <col min="5385" max="5385" width="2.42578125" style="5" customWidth="1"/>
    <col min="5386" max="5386" width="15.85546875" style="5" bestFit="1" customWidth="1"/>
    <col min="5387" max="5387" width="12.85546875" style="5" bestFit="1" customWidth="1"/>
    <col min="5388" max="5388" width="11.28515625" style="5" bestFit="1" customWidth="1"/>
    <col min="5389" max="5389" width="11.5703125" style="5" customWidth="1"/>
    <col min="5390" max="5635" width="9.140625" style="5"/>
    <col min="5636" max="5636" width="45.5703125" style="5" bestFit="1" customWidth="1"/>
    <col min="5637" max="5637" width="3" style="5" customWidth="1"/>
    <col min="5638" max="5638" width="14" style="5" customWidth="1"/>
    <col min="5639" max="5639" width="3" style="5" customWidth="1"/>
    <col min="5640" max="5640" width="17.85546875" style="5" bestFit="1" customWidth="1"/>
    <col min="5641" max="5641" width="2.42578125" style="5" customWidth="1"/>
    <col min="5642" max="5642" width="15.85546875" style="5" bestFit="1" customWidth="1"/>
    <col min="5643" max="5643" width="12.85546875" style="5" bestFit="1" customWidth="1"/>
    <col min="5644" max="5644" width="11.28515625" style="5" bestFit="1" customWidth="1"/>
    <col min="5645" max="5645" width="11.5703125" style="5" customWidth="1"/>
    <col min="5646" max="5891" width="9.140625" style="5"/>
    <col min="5892" max="5892" width="45.5703125" style="5" bestFit="1" customWidth="1"/>
    <col min="5893" max="5893" width="3" style="5" customWidth="1"/>
    <col min="5894" max="5894" width="14" style="5" customWidth="1"/>
    <col min="5895" max="5895" width="3" style="5" customWidth="1"/>
    <col min="5896" max="5896" width="17.85546875" style="5" bestFit="1" customWidth="1"/>
    <col min="5897" max="5897" width="2.42578125" style="5" customWidth="1"/>
    <col min="5898" max="5898" width="15.85546875" style="5" bestFit="1" customWidth="1"/>
    <col min="5899" max="5899" width="12.85546875" style="5" bestFit="1" customWidth="1"/>
    <col min="5900" max="5900" width="11.28515625" style="5" bestFit="1" customWidth="1"/>
    <col min="5901" max="5901" width="11.5703125" style="5" customWidth="1"/>
    <col min="5902" max="6147" width="9.140625" style="5"/>
    <col min="6148" max="6148" width="45.5703125" style="5" bestFit="1" customWidth="1"/>
    <col min="6149" max="6149" width="3" style="5" customWidth="1"/>
    <col min="6150" max="6150" width="14" style="5" customWidth="1"/>
    <col min="6151" max="6151" width="3" style="5" customWidth="1"/>
    <col min="6152" max="6152" width="17.85546875" style="5" bestFit="1" customWidth="1"/>
    <col min="6153" max="6153" width="2.42578125" style="5" customWidth="1"/>
    <col min="6154" max="6154" width="15.85546875" style="5" bestFit="1" customWidth="1"/>
    <col min="6155" max="6155" width="12.85546875" style="5" bestFit="1" customWidth="1"/>
    <col min="6156" max="6156" width="11.28515625" style="5" bestFit="1" customWidth="1"/>
    <col min="6157" max="6157" width="11.5703125" style="5" customWidth="1"/>
    <col min="6158" max="6403" width="9.140625" style="5"/>
    <col min="6404" max="6404" width="45.5703125" style="5" bestFit="1" customWidth="1"/>
    <col min="6405" max="6405" width="3" style="5" customWidth="1"/>
    <col min="6406" max="6406" width="14" style="5" customWidth="1"/>
    <col min="6407" max="6407" width="3" style="5" customWidth="1"/>
    <col min="6408" max="6408" width="17.85546875" style="5" bestFit="1" customWidth="1"/>
    <col min="6409" max="6409" width="2.42578125" style="5" customWidth="1"/>
    <col min="6410" max="6410" width="15.85546875" style="5" bestFit="1" customWidth="1"/>
    <col min="6411" max="6411" width="12.85546875" style="5" bestFit="1" customWidth="1"/>
    <col min="6412" max="6412" width="11.28515625" style="5" bestFit="1" customWidth="1"/>
    <col min="6413" max="6413" width="11.5703125" style="5" customWidth="1"/>
    <col min="6414" max="6659" width="9.140625" style="5"/>
    <col min="6660" max="6660" width="45.5703125" style="5" bestFit="1" customWidth="1"/>
    <col min="6661" max="6661" width="3" style="5" customWidth="1"/>
    <col min="6662" max="6662" width="14" style="5" customWidth="1"/>
    <col min="6663" max="6663" width="3" style="5" customWidth="1"/>
    <col min="6664" max="6664" width="17.85546875" style="5" bestFit="1" customWidth="1"/>
    <col min="6665" max="6665" width="2.42578125" style="5" customWidth="1"/>
    <col min="6666" max="6666" width="15.85546875" style="5" bestFit="1" customWidth="1"/>
    <col min="6667" max="6667" width="12.85546875" style="5" bestFit="1" customWidth="1"/>
    <col min="6668" max="6668" width="11.28515625" style="5" bestFit="1" customWidth="1"/>
    <col min="6669" max="6669" width="11.5703125" style="5" customWidth="1"/>
    <col min="6670" max="6915" width="9.140625" style="5"/>
    <col min="6916" max="6916" width="45.5703125" style="5" bestFit="1" customWidth="1"/>
    <col min="6917" max="6917" width="3" style="5" customWidth="1"/>
    <col min="6918" max="6918" width="14" style="5" customWidth="1"/>
    <col min="6919" max="6919" width="3" style="5" customWidth="1"/>
    <col min="6920" max="6920" width="17.85546875" style="5" bestFit="1" customWidth="1"/>
    <col min="6921" max="6921" width="2.42578125" style="5" customWidth="1"/>
    <col min="6922" max="6922" width="15.85546875" style="5" bestFit="1" customWidth="1"/>
    <col min="6923" max="6923" width="12.85546875" style="5" bestFit="1" customWidth="1"/>
    <col min="6924" max="6924" width="11.28515625" style="5" bestFit="1" customWidth="1"/>
    <col min="6925" max="6925" width="11.5703125" style="5" customWidth="1"/>
    <col min="6926" max="7171" width="9.140625" style="5"/>
    <col min="7172" max="7172" width="45.5703125" style="5" bestFit="1" customWidth="1"/>
    <col min="7173" max="7173" width="3" style="5" customWidth="1"/>
    <col min="7174" max="7174" width="14" style="5" customWidth="1"/>
    <col min="7175" max="7175" width="3" style="5" customWidth="1"/>
    <col min="7176" max="7176" width="17.85546875" style="5" bestFit="1" customWidth="1"/>
    <col min="7177" max="7177" width="2.42578125" style="5" customWidth="1"/>
    <col min="7178" max="7178" width="15.85546875" style="5" bestFit="1" customWidth="1"/>
    <col min="7179" max="7179" width="12.85546875" style="5" bestFit="1" customWidth="1"/>
    <col min="7180" max="7180" width="11.28515625" style="5" bestFit="1" customWidth="1"/>
    <col min="7181" max="7181" width="11.5703125" style="5" customWidth="1"/>
    <col min="7182" max="7427" width="9.140625" style="5"/>
    <col min="7428" max="7428" width="45.5703125" style="5" bestFit="1" customWidth="1"/>
    <col min="7429" max="7429" width="3" style="5" customWidth="1"/>
    <col min="7430" max="7430" width="14" style="5" customWidth="1"/>
    <col min="7431" max="7431" width="3" style="5" customWidth="1"/>
    <col min="7432" max="7432" width="17.85546875" style="5" bestFit="1" customWidth="1"/>
    <col min="7433" max="7433" width="2.42578125" style="5" customWidth="1"/>
    <col min="7434" max="7434" width="15.85546875" style="5" bestFit="1" customWidth="1"/>
    <col min="7435" max="7435" width="12.85546875" style="5" bestFit="1" customWidth="1"/>
    <col min="7436" max="7436" width="11.28515625" style="5" bestFit="1" customWidth="1"/>
    <col min="7437" max="7437" width="11.5703125" style="5" customWidth="1"/>
    <col min="7438" max="7683" width="9.140625" style="5"/>
    <col min="7684" max="7684" width="45.5703125" style="5" bestFit="1" customWidth="1"/>
    <col min="7685" max="7685" width="3" style="5" customWidth="1"/>
    <col min="7686" max="7686" width="14" style="5" customWidth="1"/>
    <col min="7687" max="7687" width="3" style="5" customWidth="1"/>
    <col min="7688" max="7688" width="17.85546875" style="5" bestFit="1" customWidth="1"/>
    <col min="7689" max="7689" width="2.42578125" style="5" customWidth="1"/>
    <col min="7690" max="7690" width="15.85546875" style="5" bestFit="1" customWidth="1"/>
    <col min="7691" max="7691" width="12.85546875" style="5" bestFit="1" customWidth="1"/>
    <col min="7692" max="7692" width="11.28515625" style="5" bestFit="1" customWidth="1"/>
    <col min="7693" max="7693" width="11.5703125" style="5" customWidth="1"/>
    <col min="7694" max="7939" width="9.140625" style="5"/>
    <col min="7940" max="7940" width="45.5703125" style="5" bestFit="1" customWidth="1"/>
    <col min="7941" max="7941" width="3" style="5" customWidth="1"/>
    <col min="7942" max="7942" width="14" style="5" customWidth="1"/>
    <col min="7943" max="7943" width="3" style="5" customWidth="1"/>
    <col min="7944" max="7944" width="17.85546875" style="5" bestFit="1" customWidth="1"/>
    <col min="7945" max="7945" width="2.42578125" style="5" customWidth="1"/>
    <col min="7946" max="7946" width="15.85546875" style="5" bestFit="1" customWidth="1"/>
    <col min="7947" max="7947" width="12.85546875" style="5" bestFit="1" customWidth="1"/>
    <col min="7948" max="7948" width="11.28515625" style="5" bestFit="1" customWidth="1"/>
    <col min="7949" max="7949" width="11.5703125" style="5" customWidth="1"/>
    <col min="7950" max="8195" width="9.140625" style="5"/>
    <col min="8196" max="8196" width="45.5703125" style="5" bestFit="1" customWidth="1"/>
    <col min="8197" max="8197" width="3" style="5" customWidth="1"/>
    <col min="8198" max="8198" width="14" style="5" customWidth="1"/>
    <col min="8199" max="8199" width="3" style="5" customWidth="1"/>
    <col min="8200" max="8200" width="17.85546875" style="5" bestFit="1" customWidth="1"/>
    <col min="8201" max="8201" width="2.42578125" style="5" customWidth="1"/>
    <col min="8202" max="8202" width="15.85546875" style="5" bestFit="1" customWidth="1"/>
    <col min="8203" max="8203" width="12.85546875" style="5" bestFit="1" customWidth="1"/>
    <col min="8204" max="8204" width="11.28515625" style="5" bestFit="1" customWidth="1"/>
    <col min="8205" max="8205" width="11.5703125" style="5" customWidth="1"/>
    <col min="8206" max="8451" width="9.140625" style="5"/>
    <col min="8452" max="8452" width="45.5703125" style="5" bestFit="1" customWidth="1"/>
    <col min="8453" max="8453" width="3" style="5" customWidth="1"/>
    <col min="8454" max="8454" width="14" style="5" customWidth="1"/>
    <col min="8455" max="8455" width="3" style="5" customWidth="1"/>
    <col min="8456" max="8456" width="17.85546875" style="5" bestFit="1" customWidth="1"/>
    <col min="8457" max="8457" width="2.42578125" style="5" customWidth="1"/>
    <col min="8458" max="8458" width="15.85546875" style="5" bestFit="1" customWidth="1"/>
    <col min="8459" max="8459" width="12.85546875" style="5" bestFit="1" customWidth="1"/>
    <col min="8460" max="8460" width="11.28515625" style="5" bestFit="1" customWidth="1"/>
    <col min="8461" max="8461" width="11.5703125" style="5" customWidth="1"/>
    <col min="8462" max="8707" width="9.140625" style="5"/>
    <col min="8708" max="8708" width="45.5703125" style="5" bestFit="1" customWidth="1"/>
    <col min="8709" max="8709" width="3" style="5" customWidth="1"/>
    <col min="8710" max="8710" width="14" style="5" customWidth="1"/>
    <col min="8711" max="8711" width="3" style="5" customWidth="1"/>
    <col min="8712" max="8712" width="17.85546875" style="5" bestFit="1" customWidth="1"/>
    <col min="8713" max="8713" width="2.42578125" style="5" customWidth="1"/>
    <col min="8714" max="8714" width="15.85546875" style="5" bestFit="1" customWidth="1"/>
    <col min="8715" max="8715" width="12.85546875" style="5" bestFit="1" customWidth="1"/>
    <col min="8716" max="8716" width="11.28515625" style="5" bestFit="1" customWidth="1"/>
    <col min="8717" max="8717" width="11.5703125" style="5" customWidth="1"/>
    <col min="8718" max="8963" width="9.140625" style="5"/>
    <col min="8964" max="8964" width="45.5703125" style="5" bestFit="1" customWidth="1"/>
    <col min="8965" max="8965" width="3" style="5" customWidth="1"/>
    <col min="8966" max="8966" width="14" style="5" customWidth="1"/>
    <col min="8967" max="8967" width="3" style="5" customWidth="1"/>
    <col min="8968" max="8968" width="17.85546875" style="5" bestFit="1" customWidth="1"/>
    <col min="8969" max="8969" width="2.42578125" style="5" customWidth="1"/>
    <col min="8970" max="8970" width="15.85546875" style="5" bestFit="1" customWidth="1"/>
    <col min="8971" max="8971" width="12.85546875" style="5" bestFit="1" customWidth="1"/>
    <col min="8972" max="8972" width="11.28515625" style="5" bestFit="1" customWidth="1"/>
    <col min="8973" max="8973" width="11.5703125" style="5" customWidth="1"/>
    <col min="8974" max="9219" width="9.140625" style="5"/>
    <col min="9220" max="9220" width="45.5703125" style="5" bestFit="1" customWidth="1"/>
    <col min="9221" max="9221" width="3" style="5" customWidth="1"/>
    <col min="9222" max="9222" width="14" style="5" customWidth="1"/>
    <col min="9223" max="9223" width="3" style="5" customWidth="1"/>
    <col min="9224" max="9224" width="17.85546875" style="5" bestFit="1" customWidth="1"/>
    <col min="9225" max="9225" width="2.42578125" style="5" customWidth="1"/>
    <col min="9226" max="9226" width="15.85546875" style="5" bestFit="1" customWidth="1"/>
    <col min="9227" max="9227" width="12.85546875" style="5" bestFit="1" customWidth="1"/>
    <col min="9228" max="9228" width="11.28515625" style="5" bestFit="1" customWidth="1"/>
    <col min="9229" max="9229" width="11.5703125" style="5" customWidth="1"/>
    <col min="9230" max="9475" width="9.140625" style="5"/>
    <col min="9476" max="9476" width="45.5703125" style="5" bestFit="1" customWidth="1"/>
    <col min="9477" max="9477" width="3" style="5" customWidth="1"/>
    <col min="9478" max="9478" width="14" style="5" customWidth="1"/>
    <col min="9479" max="9479" width="3" style="5" customWidth="1"/>
    <col min="9480" max="9480" width="17.85546875" style="5" bestFit="1" customWidth="1"/>
    <col min="9481" max="9481" width="2.42578125" style="5" customWidth="1"/>
    <col min="9482" max="9482" width="15.85546875" style="5" bestFit="1" customWidth="1"/>
    <col min="9483" max="9483" width="12.85546875" style="5" bestFit="1" customWidth="1"/>
    <col min="9484" max="9484" width="11.28515625" style="5" bestFit="1" customWidth="1"/>
    <col min="9485" max="9485" width="11.5703125" style="5" customWidth="1"/>
    <col min="9486" max="9731" width="9.140625" style="5"/>
    <col min="9732" max="9732" width="45.5703125" style="5" bestFit="1" customWidth="1"/>
    <col min="9733" max="9733" width="3" style="5" customWidth="1"/>
    <col min="9734" max="9734" width="14" style="5" customWidth="1"/>
    <col min="9735" max="9735" width="3" style="5" customWidth="1"/>
    <col min="9736" max="9736" width="17.85546875" style="5" bestFit="1" customWidth="1"/>
    <col min="9737" max="9737" width="2.42578125" style="5" customWidth="1"/>
    <col min="9738" max="9738" width="15.85546875" style="5" bestFit="1" customWidth="1"/>
    <col min="9739" max="9739" width="12.85546875" style="5" bestFit="1" customWidth="1"/>
    <col min="9740" max="9740" width="11.28515625" style="5" bestFit="1" customWidth="1"/>
    <col min="9741" max="9741" width="11.5703125" style="5" customWidth="1"/>
    <col min="9742" max="9987" width="9.140625" style="5"/>
    <col min="9988" max="9988" width="45.5703125" style="5" bestFit="1" customWidth="1"/>
    <col min="9989" max="9989" width="3" style="5" customWidth="1"/>
    <col min="9990" max="9990" width="14" style="5" customWidth="1"/>
    <col min="9991" max="9991" width="3" style="5" customWidth="1"/>
    <col min="9992" max="9992" width="17.85546875" style="5" bestFit="1" customWidth="1"/>
    <col min="9993" max="9993" width="2.42578125" style="5" customWidth="1"/>
    <col min="9994" max="9994" width="15.85546875" style="5" bestFit="1" customWidth="1"/>
    <col min="9995" max="9995" width="12.85546875" style="5" bestFit="1" customWidth="1"/>
    <col min="9996" max="9996" width="11.28515625" style="5" bestFit="1" customWidth="1"/>
    <col min="9997" max="9997" width="11.5703125" style="5" customWidth="1"/>
    <col min="9998" max="10243" width="9.140625" style="5"/>
    <col min="10244" max="10244" width="45.5703125" style="5" bestFit="1" customWidth="1"/>
    <col min="10245" max="10245" width="3" style="5" customWidth="1"/>
    <col min="10246" max="10246" width="14" style="5" customWidth="1"/>
    <col min="10247" max="10247" width="3" style="5" customWidth="1"/>
    <col min="10248" max="10248" width="17.85546875" style="5" bestFit="1" customWidth="1"/>
    <col min="10249" max="10249" width="2.42578125" style="5" customWidth="1"/>
    <col min="10250" max="10250" width="15.85546875" style="5" bestFit="1" customWidth="1"/>
    <col min="10251" max="10251" width="12.85546875" style="5" bestFit="1" customWidth="1"/>
    <col min="10252" max="10252" width="11.28515625" style="5" bestFit="1" customWidth="1"/>
    <col min="10253" max="10253" width="11.5703125" style="5" customWidth="1"/>
    <col min="10254" max="10499" width="9.140625" style="5"/>
    <col min="10500" max="10500" width="45.5703125" style="5" bestFit="1" customWidth="1"/>
    <col min="10501" max="10501" width="3" style="5" customWidth="1"/>
    <col min="10502" max="10502" width="14" style="5" customWidth="1"/>
    <col min="10503" max="10503" width="3" style="5" customWidth="1"/>
    <col min="10504" max="10504" width="17.85546875" style="5" bestFit="1" customWidth="1"/>
    <col min="10505" max="10505" width="2.42578125" style="5" customWidth="1"/>
    <col min="10506" max="10506" width="15.85546875" style="5" bestFit="1" customWidth="1"/>
    <col min="10507" max="10507" width="12.85546875" style="5" bestFit="1" customWidth="1"/>
    <col min="10508" max="10508" width="11.28515625" style="5" bestFit="1" customWidth="1"/>
    <col min="10509" max="10509" width="11.5703125" style="5" customWidth="1"/>
    <col min="10510" max="10755" width="9.140625" style="5"/>
    <col min="10756" max="10756" width="45.5703125" style="5" bestFit="1" customWidth="1"/>
    <col min="10757" max="10757" width="3" style="5" customWidth="1"/>
    <col min="10758" max="10758" width="14" style="5" customWidth="1"/>
    <col min="10759" max="10759" width="3" style="5" customWidth="1"/>
    <col min="10760" max="10760" width="17.85546875" style="5" bestFit="1" customWidth="1"/>
    <col min="10761" max="10761" width="2.42578125" style="5" customWidth="1"/>
    <col min="10762" max="10762" width="15.85546875" style="5" bestFit="1" customWidth="1"/>
    <col min="10763" max="10763" width="12.85546875" style="5" bestFit="1" customWidth="1"/>
    <col min="10764" max="10764" width="11.28515625" style="5" bestFit="1" customWidth="1"/>
    <col min="10765" max="10765" width="11.5703125" style="5" customWidth="1"/>
    <col min="10766" max="11011" width="9.140625" style="5"/>
    <col min="11012" max="11012" width="45.5703125" style="5" bestFit="1" customWidth="1"/>
    <col min="11013" max="11013" width="3" style="5" customWidth="1"/>
    <col min="11014" max="11014" width="14" style="5" customWidth="1"/>
    <col min="11015" max="11015" width="3" style="5" customWidth="1"/>
    <col min="11016" max="11016" width="17.85546875" style="5" bestFit="1" customWidth="1"/>
    <col min="11017" max="11017" width="2.42578125" style="5" customWidth="1"/>
    <col min="11018" max="11018" width="15.85546875" style="5" bestFit="1" customWidth="1"/>
    <col min="11019" max="11019" width="12.85546875" style="5" bestFit="1" customWidth="1"/>
    <col min="11020" max="11020" width="11.28515625" style="5" bestFit="1" customWidth="1"/>
    <col min="11021" max="11021" width="11.5703125" style="5" customWidth="1"/>
    <col min="11022" max="11267" width="9.140625" style="5"/>
    <col min="11268" max="11268" width="45.5703125" style="5" bestFit="1" customWidth="1"/>
    <col min="11269" max="11269" width="3" style="5" customWidth="1"/>
    <col min="11270" max="11270" width="14" style="5" customWidth="1"/>
    <col min="11271" max="11271" width="3" style="5" customWidth="1"/>
    <col min="11272" max="11272" width="17.85546875" style="5" bestFit="1" customWidth="1"/>
    <col min="11273" max="11273" width="2.42578125" style="5" customWidth="1"/>
    <col min="11274" max="11274" width="15.85546875" style="5" bestFit="1" customWidth="1"/>
    <col min="11275" max="11275" width="12.85546875" style="5" bestFit="1" customWidth="1"/>
    <col min="11276" max="11276" width="11.28515625" style="5" bestFit="1" customWidth="1"/>
    <col min="11277" max="11277" width="11.5703125" style="5" customWidth="1"/>
    <col min="11278" max="11523" width="9.140625" style="5"/>
    <col min="11524" max="11524" width="45.5703125" style="5" bestFit="1" customWidth="1"/>
    <col min="11525" max="11525" width="3" style="5" customWidth="1"/>
    <col min="11526" max="11526" width="14" style="5" customWidth="1"/>
    <col min="11527" max="11527" width="3" style="5" customWidth="1"/>
    <col min="11528" max="11528" width="17.85546875" style="5" bestFit="1" customWidth="1"/>
    <col min="11529" max="11529" width="2.42578125" style="5" customWidth="1"/>
    <col min="11530" max="11530" width="15.85546875" style="5" bestFit="1" customWidth="1"/>
    <col min="11531" max="11531" width="12.85546875" style="5" bestFit="1" customWidth="1"/>
    <col min="11532" max="11532" width="11.28515625" style="5" bestFit="1" customWidth="1"/>
    <col min="11533" max="11533" width="11.5703125" style="5" customWidth="1"/>
    <col min="11534" max="11779" width="9.140625" style="5"/>
    <col min="11780" max="11780" width="45.5703125" style="5" bestFit="1" customWidth="1"/>
    <col min="11781" max="11781" width="3" style="5" customWidth="1"/>
    <col min="11782" max="11782" width="14" style="5" customWidth="1"/>
    <col min="11783" max="11783" width="3" style="5" customWidth="1"/>
    <col min="11784" max="11784" width="17.85546875" style="5" bestFit="1" customWidth="1"/>
    <col min="11785" max="11785" width="2.42578125" style="5" customWidth="1"/>
    <col min="11786" max="11786" width="15.85546875" style="5" bestFit="1" customWidth="1"/>
    <col min="11787" max="11787" width="12.85546875" style="5" bestFit="1" customWidth="1"/>
    <col min="11788" max="11788" width="11.28515625" style="5" bestFit="1" customWidth="1"/>
    <col min="11789" max="11789" width="11.5703125" style="5" customWidth="1"/>
    <col min="11790" max="12035" width="9.140625" style="5"/>
    <col min="12036" max="12036" width="45.5703125" style="5" bestFit="1" customWidth="1"/>
    <col min="12037" max="12037" width="3" style="5" customWidth="1"/>
    <col min="12038" max="12038" width="14" style="5" customWidth="1"/>
    <col min="12039" max="12039" width="3" style="5" customWidth="1"/>
    <col min="12040" max="12040" width="17.85546875" style="5" bestFit="1" customWidth="1"/>
    <col min="12041" max="12041" width="2.42578125" style="5" customWidth="1"/>
    <col min="12042" max="12042" width="15.85546875" style="5" bestFit="1" customWidth="1"/>
    <col min="12043" max="12043" width="12.85546875" style="5" bestFit="1" customWidth="1"/>
    <col min="12044" max="12044" width="11.28515625" style="5" bestFit="1" customWidth="1"/>
    <col min="12045" max="12045" width="11.5703125" style="5" customWidth="1"/>
    <col min="12046" max="12291" width="9.140625" style="5"/>
    <col min="12292" max="12292" width="45.5703125" style="5" bestFit="1" customWidth="1"/>
    <col min="12293" max="12293" width="3" style="5" customWidth="1"/>
    <col min="12294" max="12294" width="14" style="5" customWidth="1"/>
    <col min="12295" max="12295" width="3" style="5" customWidth="1"/>
    <col min="12296" max="12296" width="17.85546875" style="5" bestFit="1" customWidth="1"/>
    <col min="12297" max="12297" width="2.42578125" style="5" customWidth="1"/>
    <col min="12298" max="12298" width="15.85546875" style="5" bestFit="1" customWidth="1"/>
    <col min="12299" max="12299" width="12.85546875" style="5" bestFit="1" customWidth="1"/>
    <col min="12300" max="12300" width="11.28515625" style="5" bestFit="1" customWidth="1"/>
    <col min="12301" max="12301" width="11.5703125" style="5" customWidth="1"/>
    <col min="12302" max="12547" width="9.140625" style="5"/>
    <col min="12548" max="12548" width="45.5703125" style="5" bestFit="1" customWidth="1"/>
    <col min="12549" max="12549" width="3" style="5" customWidth="1"/>
    <col min="12550" max="12550" width="14" style="5" customWidth="1"/>
    <col min="12551" max="12551" width="3" style="5" customWidth="1"/>
    <col min="12552" max="12552" width="17.85546875" style="5" bestFit="1" customWidth="1"/>
    <col min="12553" max="12553" width="2.42578125" style="5" customWidth="1"/>
    <col min="12554" max="12554" width="15.85546875" style="5" bestFit="1" customWidth="1"/>
    <col min="12555" max="12555" width="12.85546875" style="5" bestFit="1" customWidth="1"/>
    <col min="12556" max="12556" width="11.28515625" style="5" bestFit="1" customWidth="1"/>
    <col min="12557" max="12557" width="11.5703125" style="5" customWidth="1"/>
    <col min="12558" max="12803" width="9.140625" style="5"/>
    <col min="12804" max="12804" width="45.5703125" style="5" bestFit="1" customWidth="1"/>
    <col min="12805" max="12805" width="3" style="5" customWidth="1"/>
    <col min="12806" max="12806" width="14" style="5" customWidth="1"/>
    <col min="12807" max="12807" width="3" style="5" customWidth="1"/>
    <col min="12808" max="12808" width="17.85546875" style="5" bestFit="1" customWidth="1"/>
    <col min="12809" max="12809" width="2.42578125" style="5" customWidth="1"/>
    <col min="12810" max="12810" width="15.85546875" style="5" bestFit="1" customWidth="1"/>
    <col min="12811" max="12811" width="12.85546875" style="5" bestFit="1" customWidth="1"/>
    <col min="12812" max="12812" width="11.28515625" style="5" bestFit="1" customWidth="1"/>
    <col min="12813" max="12813" width="11.5703125" style="5" customWidth="1"/>
    <col min="12814" max="13059" width="9.140625" style="5"/>
    <col min="13060" max="13060" width="45.5703125" style="5" bestFit="1" customWidth="1"/>
    <col min="13061" max="13061" width="3" style="5" customWidth="1"/>
    <col min="13062" max="13062" width="14" style="5" customWidth="1"/>
    <col min="13063" max="13063" width="3" style="5" customWidth="1"/>
    <col min="13064" max="13064" width="17.85546875" style="5" bestFit="1" customWidth="1"/>
    <col min="13065" max="13065" width="2.42578125" style="5" customWidth="1"/>
    <col min="13066" max="13066" width="15.85546875" style="5" bestFit="1" customWidth="1"/>
    <col min="13067" max="13067" width="12.85546875" style="5" bestFit="1" customWidth="1"/>
    <col min="13068" max="13068" width="11.28515625" style="5" bestFit="1" customWidth="1"/>
    <col min="13069" max="13069" width="11.5703125" style="5" customWidth="1"/>
    <col min="13070" max="13315" width="9.140625" style="5"/>
    <col min="13316" max="13316" width="45.5703125" style="5" bestFit="1" customWidth="1"/>
    <col min="13317" max="13317" width="3" style="5" customWidth="1"/>
    <col min="13318" max="13318" width="14" style="5" customWidth="1"/>
    <col min="13319" max="13319" width="3" style="5" customWidth="1"/>
    <col min="13320" max="13320" width="17.85546875" style="5" bestFit="1" customWidth="1"/>
    <col min="13321" max="13321" width="2.42578125" style="5" customWidth="1"/>
    <col min="13322" max="13322" width="15.85546875" style="5" bestFit="1" customWidth="1"/>
    <col min="13323" max="13323" width="12.85546875" style="5" bestFit="1" customWidth="1"/>
    <col min="13324" max="13324" width="11.28515625" style="5" bestFit="1" customWidth="1"/>
    <col min="13325" max="13325" width="11.5703125" style="5" customWidth="1"/>
    <col min="13326" max="13571" width="9.140625" style="5"/>
    <col min="13572" max="13572" width="45.5703125" style="5" bestFit="1" customWidth="1"/>
    <col min="13573" max="13573" width="3" style="5" customWidth="1"/>
    <col min="13574" max="13574" width="14" style="5" customWidth="1"/>
    <col min="13575" max="13575" width="3" style="5" customWidth="1"/>
    <col min="13576" max="13576" width="17.85546875" style="5" bestFit="1" customWidth="1"/>
    <col min="13577" max="13577" width="2.42578125" style="5" customWidth="1"/>
    <col min="13578" max="13578" width="15.85546875" style="5" bestFit="1" customWidth="1"/>
    <col min="13579" max="13579" width="12.85546875" style="5" bestFit="1" customWidth="1"/>
    <col min="13580" max="13580" width="11.28515625" style="5" bestFit="1" customWidth="1"/>
    <col min="13581" max="13581" width="11.5703125" style="5" customWidth="1"/>
    <col min="13582" max="13827" width="9.140625" style="5"/>
    <col min="13828" max="13828" width="45.5703125" style="5" bestFit="1" customWidth="1"/>
    <col min="13829" max="13829" width="3" style="5" customWidth="1"/>
    <col min="13830" max="13830" width="14" style="5" customWidth="1"/>
    <col min="13831" max="13831" width="3" style="5" customWidth="1"/>
    <col min="13832" max="13832" width="17.85546875" style="5" bestFit="1" customWidth="1"/>
    <col min="13833" max="13833" width="2.42578125" style="5" customWidth="1"/>
    <col min="13834" max="13834" width="15.85546875" style="5" bestFit="1" customWidth="1"/>
    <col min="13835" max="13835" width="12.85546875" style="5" bestFit="1" customWidth="1"/>
    <col min="13836" max="13836" width="11.28515625" style="5" bestFit="1" customWidth="1"/>
    <col min="13837" max="13837" width="11.5703125" style="5" customWidth="1"/>
    <col min="13838" max="14083" width="9.140625" style="5"/>
    <col min="14084" max="14084" width="45.5703125" style="5" bestFit="1" customWidth="1"/>
    <col min="14085" max="14085" width="3" style="5" customWidth="1"/>
    <col min="14086" max="14086" width="14" style="5" customWidth="1"/>
    <col min="14087" max="14087" width="3" style="5" customWidth="1"/>
    <col min="14088" max="14088" width="17.85546875" style="5" bestFit="1" customWidth="1"/>
    <col min="14089" max="14089" width="2.42578125" style="5" customWidth="1"/>
    <col min="14090" max="14090" width="15.85546875" style="5" bestFit="1" customWidth="1"/>
    <col min="14091" max="14091" width="12.85546875" style="5" bestFit="1" customWidth="1"/>
    <col min="14092" max="14092" width="11.28515625" style="5" bestFit="1" customWidth="1"/>
    <col min="14093" max="14093" width="11.5703125" style="5" customWidth="1"/>
    <col min="14094" max="14339" width="9.140625" style="5"/>
    <col min="14340" max="14340" width="45.5703125" style="5" bestFit="1" customWidth="1"/>
    <col min="14341" max="14341" width="3" style="5" customWidth="1"/>
    <col min="14342" max="14342" width="14" style="5" customWidth="1"/>
    <col min="14343" max="14343" width="3" style="5" customWidth="1"/>
    <col min="14344" max="14344" width="17.85546875" style="5" bestFit="1" customWidth="1"/>
    <col min="14345" max="14345" width="2.42578125" style="5" customWidth="1"/>
    <col min="14346" max="14346" width="15.85546875" style="5" bestFit="1" customWidth="1"/>
    <col min="14347" max="14347" width="12.85546875" style="5" bestFit="1" customWidth="1"/>
    <col min="14348" max="14348" width="11.28515625" style="5" bestFit="1" customWidth="1"/>
    <col min="14349" max="14349" width="11.5703125" style="5" customWidth="1"/>
    <col min="14350" max="14595" width="9.140625" style="5"/>
    <col min="14596" max="14596" width="45.5703125" style="5" bestFit="1" customWidth="1"/>
    <col min="14597" max="14597" width="3" style="5" customWidth="1"/>
    <col min="14598" max="14598" width="14" style="5" customWidth="1"/>
    <col min="14599" max="14599" width="3" style="5" customWidth="1"/>
    <col min="14600" max="14600" width="17.85546875" style="5" bestFit="1" customWidth="1"/>
    <col min="14601" max="14601" width="2.42578125" style="5" customWidth="1"/>
    <col min="14602" max="14602" width="15.85546875" style="5" bestFit="1" customWidth="1"/>
    <col min="14603" max="14603" width="12.85546875" style="5" bestFit="1" customWidth="1"/>
    <col min="14604" max="14604" width="11.28515625" style="5" bestFit="1" customWidth="1"/>
    <col min="14605" max="14605" width="11.5703125" style="5" customWidth="1"/>
    <col min="14606" max="14851" width="9.140625" style="5"/>
    <col min="14852" max="14852" width="45.5703125" style="5" bestFit="1" customWidth="1"/>
    <col min="14853" max="14853" width="3" style="5" customWidth="1"/>
    <col min="14854" max="14854" width="14" style="5" customWidth="1"/>
    <col min="14855" max="14855" width="3" style="5" customWidth="1"/>
    <col min="14856" max="14856" width="17.85546875" style="5" bestFit="1" customWidth="1"/>
    <col min="14857" max="14857" width="2.42578125" style="5" customWidth="1"/>
    <col min="14858" max="14858" width="15.85546875" style="5" bestFit="1" customWidth="1"/>
    <col min="14859" max="14859" width="12.85546875" style="5" bestFit="1" customWidth="1"/>
    <col min="14860" max="14860" width="11.28515625" style="5" bestFit="1" customWidth="1"/>
    <col min="14861" max="14861" width="11.5703125" style="5" customWidth="1"/>
    <col min="14862" max="15107" width="9.140625" style="5"/>
    <col min="15108" max="15108" width="45.5703125" style="5" bestFit="1" customWidth="1"/>
    <col min="15109" max="15109" width="3" style="5" customWidth="1"/>
    <col min="15110" max="15110" width="14" style="5" customWidth="1"/>
    <col min="15111" max="15111" width="3" style="5" customWidth="1"/>
    <col min="15112" max="15112" width="17.85546875" style="5" bestFit="1" customWidth="1"/>
    <col min="15113" max="15113" width="2.42578125" style="5" customWidth="1"/>
    <col min="15114" max="15114" width="15.85546875" style="5" bestFit="1" customWidth="1"/>
    <col min="15115" max="15115" width="12.85546875" style="5" bestFit="1" customWidth="1"/>
    <col min="15116" max="15116" width="11.28515625" style="5" bestFit="1" customWidth="1"/>
    <col min="15117" max="15117" width="11.5703125" style="5" customWidth="1"/>
    <col min="15118" max="15363" width="9.140625" style="5"/>
    <col min="15364" max="15364" width="45.5703125" style="5" bestFit="1" customWidth="1"/>
    <col min="15365" max="15365" width="3" style="5" customWidth="1"/>
    <col min="15366" max="15366" width="14" style="5" customWidth="1"/>
    <col min="15367" max="15367" width="3" style="5" customWidth="1"/>
    <col min="15368" max="15368" width="17.85546875" style="5" bestFit="1" customWidth="1"/>
    <col min="15369" max="15369" width="2.42578125" style="5" customWidth="1"/>
    <col min="15370" max="15370" width="15.85546875" style="5" bestFit="1" customWidth="1"/>
    <col min="15371" max="15371" width="12.85546875" style="5" bestFit="1" customWidth="1"/>
    <col min="15372" max="15372" width="11.28515625" style="5" bestFit="1" customWidth="1"/>
    <col min="15373" max="15373" width="11.5703125" style="5" customWidth="1"/>
    <col min="15374" max="15619" width="9.140625" style="5"/>
    <col min="15620" max="15620" width="45.5703125" style="5" bestFit="1" customWidth="1"/>
    <col min="15621" max="15621" width="3" style="5" customWidth="1"/>
    <col min="15622" max="15622" width="14" style="5" customWidth="1"/>
    <col min="15623" max="15623" width="3" style="5" customWidth="1"/>
    <col min="15624" max="15624" width="17.85546875" style="5" bestFit="1" customWidth="1"/>
    <col min="15625" max="15625" width="2.42578125" style="5" customWidth="1"/>
    <col min="15626" max="15626" width="15.85546875" style="5" bestFit="1" customWidth="1"/>
    <col min="15627" max="15627" width="12.85546875" style="5" bestFit="1" customWidth="1"/>
    <col min="15628" max="15628" width="11.28515625" style="5" bestFit="1" customWidth="1"/>
    <col min="15629" max="15629" width="11.5703125" style="5" customWidth="1"/>
    <col min="15630" max="15875" width="9.140625" style="5"/>
    <col min="15876" max="15876" width="45.5703125" style="5" bestFit="1" customWidth="1"/>
    <col min="15877" max="15877" width="3" style="5" customWidth="1"/>
    <col min="15878" max="15878" width="14" style="5" customWidth="1"/>
    <col min="15879" max="15879" width="3" style="5" customWidth="1"/>
    <col min="15880" max="15880" width="17.85546875" style="5" bestFit="1" customWidth="1"/>
    <col min="15881" max="15881" width="2.42578125" style="5" customWidth="1"/>
    <col min="15882" max="15882" width="15.85546875" style="5" bestFit="1" customWidth="1"/>
    <col min="15883" max="15883" width="12.85546875" style="5" bestFit="1" customWidth="1"/>
    <col min="15884" max="15884" width="11.28515625" style="5" bestFit="1" customWidth="1"/>
    <col min="15885" max="15885" width="11.5703125" style="5" customWidth="1"/>
    <col min="15886" max="16131" width="9.140625" style="5"/>
    <col min="16132" max="16132" width="45.5703125" style="5" bestFit="1" customWidth="1"/>
    <col min="16133" max="16133" width="3" style="5" customWidth="1"/>
    <col min="16134" max="16134" width="14" style="5" customWidth="1"/>
    <col min="16135" max="16135" width="3" style="5" customWidth="1"/>
    <col min="16136" max="16136" width="17.85546875" style="5" bestFit="1" customWidth="1"/>
    <col min="16137" max="16137" width="2.42578125" style="5" customWidth="1"/>
    <col min="16138" max="16138" width="15.85546875" style="5" bestFit="1" customWidth="1"/>
    <col min="16139" max="16139" width="12.85546875" style="5" bestFit="1" customWidth="1"/>
    <col min="16140" max="16140" width="11.28515625" style="5" bestFit="1" customWidth="1"/>
    <col min="16141" max="16141" width="11.5703125" style="5" customWidth="1"/>
    <col min="16142" max="16382" width="9.140625" style="5"/>
    <col min="16383" max="16384" width="9.140625" style="5" customWidth="1"/>
  </cols>
  <sheetData>
    <row r="1" spans="1:14" ht="36" customHeight="1" thickBot="1" x14ac:dyDescent="0.3">
      <c r="A1" s="12" t="s">
        <v>35</v>
      </c>
      <c r="B1" s="12"/>
      <c r="C1" s="12"/>
      <c r="D1" s="12"/>
      <c r="E1" s="12"/>
      <c r="F1" s="12"/>
      <c r="G1" s="12"/>
      <c r="H1" s="14"/>
      <c r="I1" s="14"/>
      <c r="J1" s="14"/>
      <c r="L1" s="108" t="s">
        <v>845</v>
      </c>
      <c r="M1" s="109"/>
    </row>
    <row r="2" spans="1:14" x14ac:dyDescent="0.2">
      <c r="A2" s="12" t="s">
        <v>36</v>
      </c>
      <c r="B2" s="12"/>
      <c r="C2" s="12"/>
      <c r="D2" s="12"/>
      <c r="E2" s="12"/>
      <c r="F2" s="12"/>
      <c r="G2" s="12"/>
      <c r="H2" s="14"/>
      <c r="I2" s="14"/>
      <c r="J2" s="14"/>
      <c r="L2" s="75" t="s">
        <v>17</v>
      </c>
      <c r="M2" s="76" t="e">
        <f>VLOOKUP($C$11,$A$48:$D$314,2,FALSE)</f>
        <v>#N/A</v>
      </c>
    </row>
    <row r="3" spans="1:14" x14ac:dyDescent="0.2">
      <c r="A3" s="12" t="s">
        <v>37</v>
      </c>
      <c r="B3" s="12"/>
      <c r="C3" s="12"/>
      <c r="D3" s="12"/>
      <c r="E3" s="12"/>
      <c r="F3" s="12"/>
      <c r="G3" s="12"/>
      <c r="H3" s="14"/>
      <c r="I3" s="14"/>
      <c r="J3" s="14"/>
      <c r="L3" s="7" t="s">
        <v>18</v>
      </c>
      <c r="M3" s="32" t="e">
        <f>VLOOKUP($C$11,$A$48:$D$314,3,FALSE)</f>
        <v>#N/A</v>
      </c>
    </row>
    <row r="4" spans="1:14" ht="38.25" x14ac:dyDescent="0.2">
      <c r="A4" s="12" t="s">
        <v>38</v>
      </c>
      <c r="B4" s="12"/>
      <c r="C4" s="12"/>
      <c r="D4" s="12"/>
      <c r="E4" s="12"/>
      <c r="F4" s="12"/>
      <c r="G4" s="12"/>
      <c r="H4" s="14"/>
      <c r="I4" s="14"/>
      <c r="J4" s="14"/>
      <c r="L4" s="64" t="s">
        <v>843</v>
      </c>
      <c r="M4" s="30" t="s">
        <v>42</v>
      </c>
    </row>
    <row r="5" spans="1:14" x14ac:dyDescent="0.2">
      <c r="A5" s="12" t="s">
        <v>20</v>
      </c>
      <c r="B5" s="12"/>
      <c r="C5" s="12"/>
      <c r="D5" s="12"/>
      <c r="E5" s="12"/>
      <c r="F5" s="12"/>
      <c r="G5" s="12"/>
      <c r="H5" s="14"/>
      <c r="I5" s="14"/>
      <c r="J5" s="14"/>
      <c r="L5" s="7" t="s">
        <v>34</v>
      </c>
      <c r="M5" s="8" t="s">
        <v>14</v>
      </c>
    </row>
    <row r="6" spans="1:14" x14ac:dyDescent="0.2">
      <c r="A6" s="12" t="s">
        <v>39</v>
      </c>
      <c r="B6" s="12"/>
      <c r="C6" s="12"/>
      <c r="D6" s="12"/>
      <c r="E6" s="12"/>
      <c r="F6" s="12"/>
      <c r="G6" s="12"/>
      <c r="H6" s="14"/>
      <c r="I6" s="14"/>
      <c r="J6" s="14"/>
      <c r="L6" s="7" t="s">
        <v>16</v>
      </c>
      <c r="M6" s="26"/>
    </row>
    <row r="7" spans="1:14" x14ac:dyDescent="0.2">
      <c r="A7" s="12" t="s">
        <v>40</v>
      </c>
      <c r="B7" s="12"/>
      <c r="C7" s="12"/>
      <c r="D7" s="12"/>
      <c r="E7" s="12"/>
      <c r="F7" s="12"/>
      <c r="G7" s="12"/>
      <c r="H7" s="14"/>
      <c r="I7" s="14"/>
      <c r="J7" s="14"/>
      <c r="L7" s="7" t="s">
        <v>19</v>
      </c>
      <c r="M7" s="32" t="e">
        <f>VLOOKUP($C$11,$A$48:$D$314,4,FALSE)</f>
        <v>#N/A</v>
      </c>
    </row>
    <row r="8" spans="1:14" x14ac:dyDescent="0.2">
      <c r="A8" s="12"/>
      <c r="B8" s="12"/>
      <c r="C8" s="12"/>
      <c r="D8" s="12"/>
      <c r="E8" s="12"/>
      <c r="F8" s="12"/>
      <c r="G8" s="12"/>
      <c r="H8" s="14"/>
      <c r="I8" s="14"/>
      <c r="J8" s="14"/>
      <c r="M8" s="72"/>
    </row>
    <row r="9" spans="1:14" ht="15" x14ac:dyDescent="0.25">
      <c r="A9" s="78" t="s">
        <v>904</v>
      </c>
      <c r="B9" s="12"/>
      <c r="C9" s="12"/>
      <c r="D9" s="12"/>
      <c r="E9" s="12"/>
      <c r="F9" s="12"/>
      <c r="G9" s="12"/>
      <c r="H9" s="14"/>
      <c r="I9" s="14"/>
      <c r="J9" s="14"/>
      <c r="L9" s="9"/>
      <c r="M9" s="73" t="s">
        <v>33</v>
      </c>
      <c r="N9" s="24"/>
    </row>
    <row r="10" spans="1:14" ht="15" x14ac:dyDescent="0.25">
      <c r="A10" s="12"/>
      <c r="B10" s="12"/>
      <c r="C10" s="12"/>
      <c r="D10" s="12"/>
      <c r="E10" s="12"/>
      <c r="F10" s="12"/>
      <c r="G10" s="12"/>
      <c r="H10" s="14"/>
      <c r="I10" s="14"/>
      <c r="J10" s="14"/>
      <c r="M10" s="74" t="s">
        <v>9</v>
      </c>
    </row>
    <row r="11" spans="1:14" s="10" customFormat="1" ht="15" x14ac:dyDescent="0.25">
      <c r="A11" s="79" t="s">
        <v>815</v>
      </c>
      <c r="B11" s="79"/>
      <c r="C11" s="105"/>
      <c r="D11" s="106"/>
      <c r="E11" s="107"/>
      <c r="F11" s="80"/>
      <c r="G11" s="80"/>
      <c r="H11" s="81"/>
      <c r="I11" s="81"/>
      <c r="J11" s="81"/>
      <c r="K11" s="11"/>
      <c r="L11" s="6"/>
      <c r="M11" s="74" t="s">
        <v>13</v>
      </c>
    </row>
    <row r="12" spans="1:14" s="10" customFormat="1" ht="15" x14ac:dyDescent="0.25">
      <c r="A12" s="79" t="s">
        <v>21</v>
      </c>
      <c r="B12" s="79"/>
      <c r="C12" s="82"/>
      <c r="D12" s="79"/>
      <c r="E12" s="79"/>
      <c r="F12" s="80"/>
      <c r="G12" s="80"/>
      <c r="H12" s="81"/>
      <c r="I12" s="81"/>
      <c r="J12" s="81"/>
      <c r="K12" s="11"/>
      <c r="L12" s="6"/>
      <c r="M12" s="74" t="s">
        <v>11</v>
      </c>
    </row>
    <row r="13" spans="1:14" ht="15" x14ac:dyDescent="0.25">
      <c r="A13" s="12"/>
      <c r="B13" s="12"/>
      <c r="C13" s="12"/>
      <c r="D13" s="12"/>
      <c r="E13" s="12"/>
      <c r="F13" s="12"/>
      <c r="G13" s="112" t="s">
        <v>22</v>
      </c>
      <c r="H13" s="14"/>
      <c r="I13" s="113" t="s">
        <v>45</v>
      </c>
      <c r="J13" s="84"/>
      <c r="K13" s="74" t="s">
        <v>14</v>
      </c>
      <c r="L13" s="5"/>
    </row>
    <row r="14" spans="1:14" x14ac:dyDescent="0.2">
      <c r="A14" s="12"/>
      <c r="B14" s="12"/>
      <c r="C14" s="78"/>
      <c r="D14" s="78"/>
      <c r="E14" s="78"/>
      <c r="F14" s="78"/>
      <c r="G14" s="78" t="s">
        <v>23</v>
      </c>
      <c r="H14" s="14"/>
      <c r="I14" s="84" t="s">
        <v>44</v>
      </c>
      <c r="J14" s="84"/>
      <c r="K14" s="25"/>
      <c r="L14" s="5"/>
    </row>
    <row r="15" spans="1:14" ht="14.25" x14ac:dyDescent="0.2">
      <c r="A15" s="83"/>
      <c r="B15" s="83"/>
      <c r="C15" s="78" t="s">
        <v>24</v>
      </c>
      <c r="D15" s="83"/>
      <c r="E15" s="83" t="s">
        <v>25</v>
      </c>
      <c r="F15" s="83"/>
      <c r="G15" s="78" t="s">
        <v>26</v>
      </c>
      <c r="H15" s="14"/>
      <c r="I15" s="84"/>
      <c r="J15" s="84"/>
      <c r="K15" s="10"/>
      <c r="L15" s="5"/>
    </row>
    <row r="16" spans="1:14" ht="14.25" x14ac:dyDescent="0.2">
      <c r="A16" s="83" t="s">
        <v>27</v>
      </c>
      <c r="B16" s="83"/>
      <c r="C16" s="78" t="s">
        <v>28</v>
      </c>
      <c r="D16" s="83"/>
      <c r="E16" s="12"/>
      <c r="F16" s="83"/>
      <c r="G16" s="12"/>
      <c r="H16" s="14"/>
      <c r="I16" s="84"/>
      <c r="J16" s="84"/>
      <c r="K16" s="10"/>
      <c r="L16" s="5"/>
    </row>
    <row r="17" spans="1:12" x14ac:dyDescent="0.2">
      <c r="A17" s="83"/>
      <c r="B17" s="83"/>
      <c r="C17" s="83" t="s">
        <v>29</v>
      </c>
      <c r="D17" s="83"/>
      <c r="E17" s="83" t="s">
        <v>29</v>
      </c>
      <c r="F17" s="83"/>
      <c r="G17" s="83" t="s">
        <v>29</v>
      </c>
      <c r="H17" s="85"/>
      <c r="I17" s="86" t="s">
        <v>29</v>
      </c>
      <c r="J17" s="86"/>
      <c r="K17" s="5"/>
      <c r="L17" s="5"/>
    </row>
    <row r="18" spans="1:12" s="12" customFormat="1" x14ac:dyDescent="0.2">
      <c r="C18" s="13"/>
      <c r="D18" s="13"/>
      <c r="E18" s="13"/>
      <c r="F18" s="13"/>
      <c r="G18" s="13"/>
      <c r="H18" s="14"/>
      <c r="I18" s="14"/>
      <c r="J18" s="14"/>
      <c r="K18" s="5"/>
    </row>
    <row r="19" spans="1:12" ht="15" x14ac:dyDescent="0.25">
      <c r="A19" s="83" t="s">
        <v>905</v>
      </c>
      <c r="B19" s="12"/>
      <c r="C19" s="87"/>
      <c r="D19" s="16"/>
      <c r="E19" s="87"/>
      <c r="F19" s="16"/>
      <c r="G19" s="87"/>
      <c r="H19" s="17"/>
      <c r="I19" s="17"/>
      <c r="J19" s="17"/>
      <c r="K19" s="5"/>
      <c r="L19" s="5"/>
    </row>
    <row r="20" spans="1:12" s="12" customFormat="1" ht="15" x14ac:dyDescent="0.25">
      <c r="C20" s="88"/>
      <c r="D20" s="16"/>
      <c r="E20" s="88"/>
      <c r="F20" s="16"/>
      <c r="G20" s="88"/>
      <c r="H20" s="17"/>
      <c r="I20" s="17"/>
      <c r="J20" s="17"/>
      <c r="K20" s="5"/>
    </row>
    <row r="21" spans="1:12" ht="15" x14ac:dyDescent="0.25">
      <c r="A21" s="83" t="s">
        <v>906</v>
      </c>
      <c r="B21" s="12"/>
      <c r="C21" s="87"/>
      <c r="D21" s="16"/>
      <c r="E21" s="87"/>
      <c r="F21" s="16"/>
      <c r="G21" s="87"/>
      <c r="H21" s="17"/>
      <c r="I21" s="17"/>
      <c r="J21" s="17"/>
      <c r="K21" s="5"/>
      <c r="L21" s="5"/>
    </row>
    <row r="22" spans="1:12" s="12" customFormat="1" ht="15" x14ac:dyDescent="0.25">
      <c r="C22" s="89"/>
      <c r="D22" s="16"/>
      <c r="E22" s="89"/>
      <c r="F22" s="16"/>
      <c r="G22" s="16"/>
      <c r="H22" s="17"/>
      <c r="I22" s="17"/>
      <c r="J22" s="17"/>
    </row>
    <row r="23" spans="1:12" s="12" customFormat="1" ht="15" x14ac:dyDescent="0.25">
      <c r="C23" s="89"/>
      <c r="D23" s="16"/>
      <c r="E23" s="89"/>
      <c r="F23" s="16"/>
      <c r="G23" s="16"/>
      <c r="H23" s="17"/>
      <c r="I23" s="17"/>
      <c r="J23" s="17"/>
    </row>
    <row r="24" spans="1:12" ht="15" x14ac:dyDescent="0.25">
      <c r="A24" s="83" t="s">
        <v>907</v>
      </c>
      <c r="B24" s="12"/>
      <c r="C24" s="87"/>
      <c r="D24" s="16"/>
      <c r="E24" s="87"/>
      <c r="F24" s="16"/>
      <c r="G24" s="87"/>
      <c r="H24" s="17"/>
      <c r="I24" s="17"/>
      <c r="J24" s="17"/>
      <c r="K24" s="5"/>
      <c r="L24" s="5"/>
    </row>
    <row r="25" spans="1:12" s="12" customFormat="1" ht="15" x14ac:dyDescent="0.25">
      <c r="C25" s="88"/>
      <c r="D25" s="16"/>
      <c r="E25" s="16"/>
      <c r="F25" s="16"/>
      <c r="G25" s="16"/>
      <c r="H25" s="17"/>
      <c r="I25" s="17"/>
      <c r="J25" s="17"/>
    </row>
    <row r="26" spans="1:12" ht="15" x14ac:dyDescent="0.25">
      <c r="A26" s="83" t="s">
        <v>908</v>
      </c>
      <c r="B26" s="12"/>
      <c r="C26" s="87"/>
      <c r="D26" s="16"/>
      <c r="E26" s="90"/>
      <c r="F26" s="90"/>
      <c r="G26" s="90"/>
      <c r="H26" s="17"/>
      <c r="I26" s="17"/>
      <c r="J26" s="17"/>
      <c r="K26" s="5"/>
      <c r="L26" s="5"/>
    </row>
    <row r="27" spans="1:12" ht="15" x14ac:dyDescent="0.25">
      <c r="A27" s="83"/>
      <c r="B27" s="12"/>
      <c r="C27" s="90"/>
      <c r="D27" s="16"/>
      <c r="E27" s="90"/>
      <c r="F27" s="16"/>
      <c r="G27" s="90"/>
      <c r="H27" s="17"/>
      <c r="I27" s="17"/>
      <c r="J27" s="17"/>
      <c r="K27" s="5"/>
      <c r="L27" s="5"/>
    </row>
    <row r="28" spans="1:12" s="12" customFormat="1" ht="15" x14ac:dyDescent="0.25">
      <c r="A28" s="83" t="s">
        <v>909</v>
      </c>
      <c r="C28" s="87"/>
      <c r="D28" s="16"/>
      <c r="E28" s="87"/>
      <c r="F28" s="16"/>
      <c r="G28" s="87"/>
      <c r="H28" s="17"/>
      <c r="I28" s="87"/>
      <c r="J28" s="17"/>
    </row>
    <row r="29" spans="1:12" ht="15" x14ac:dyDescent="0.25">
      <c r="A29" s="12"/>
      <c r="B29" s="12"/>
      <c r="C29" s="91"/>
      <c r="D29" s="91"/>
      <c r="E29" s="92"/>
      <c r="F29" s="91"/>
      <c r="G29" s="91"/>
      <c r="H29" s="17"/>
      <c r="I29" s="17"/>
      <c r="J29" s="17"/>
      <c r="K29" s="12"/>
      <c r="L29" s="5"/>
    </row>
    <row r="30" spans="1:12" ht="15.75" thickBot="1" x14ac:dyDescent="0.3">
      <c r="A30" s="12"/>
      <c r="B30" s="12"/>
      <c r="C30" s="91"/>
      <c r="D30" s="91"/>
      <c r="E30" s="91"/>
      <c r="F30" s="91"/>
      <c r="G30" s="91"/>
      <c r="H30" s="14"/>
      <c r="I30" s="14"/>
      <c r="J30" s="14"/>
      <c r="K30" s="5"/>
      <c r="L30" s="5"/>
    </row>
    <row r="31" spans="1:12" ht="15.75" thickBot="1" x14ac:dyDescent="0.3">
      <c r="A31" s="78" t="s">
        <v>30</v>
      </c>
      <c r="B31" s="78"/>
      <c r="C31" s="93">
        <f>C19+C21+C24+C26+C28</f>
        <v>0</v>
      </c>
      <c r="D31" s="91"/>
      <c r="E31" s="93">
        <f>E19+E21+E24+E26+E28</f>
        <v>0</v>
      </c>
      <c r="F31" s="91"/>
      <c r="G31" s="93">
        <f>G19+G21+G24+G26+G28</f>
        <v>0</v>
      </c>
      <c r="H31" s="94"/>
      <c r="I31" s="93">
        <f>I28</f>
        <v>0</v>
      </c>
      <c r="J31" s="94"/>
      <c r="K31" s="5"/>
      <c r="L31" s="5"/>
    </row>
    <row r="32" spans="1:12" ht="15" x14ac:dyDescent="0.25">
      <c r="A32" s="12"/>
      <c r="B32" s="12"/>
      <c r="C32" s="91"/>
      <c r="D32" s="91"/>
      <c r="E32" s="91"/>
      <c r="F32" s="91"/>
      <c r="G32" s="91"/>
      <c r="H32" s="14"/>
      <c r="I32" s="14"/>
      <c r="J32" s="14"/>
    </row>
    <row r="33" spans="1:13" ht="23.45" customHeight="1" thickBot="1" x14ac:dyDescent="0.3">
      <c r="A33" s="12"/>
      <c r="B33" s="12"/>
      <c r="C33" s="91"/>
      <c r="D33" s="91"/>
      <c r="E33" s="91"/>
      <c r="F33" s="91"/>
      <c r="G33" s="95"/>
      <c r="H33" s="14"/>
      <c r="I33" s="14"/>
      <c r="J33" s="14"/>
      <c r="L33" s="15"/>
    </row>
    <row r="34" spans="1:13" ht="31.9" customHeight="1" thickBot="1" x14ac:dyDescent="0.3">
      <c r="A34" s="78" t="s">
        <v>910</v>
      </c>
      <c r="B34" s="12"/>
      <c r="C34" s="91"/>
      <c r="D34" s="91"/>
      <c r="E34" s="91"/>
      <c r="F34" s="91"/>
      <c r="G34" s="96"/>
      <c r="H34" s="14"/>
      <c r="I34" s="93">
        <f>C31+E31+G31+I31</f>
        <v>0</v>
      </c>
      <c r="J34" s="14"/>
      <c r="L34" s="108" t="s">
        <v>845</v>
      </c>
      <c r="M34" s="109"/>
    </row>
    <row r="35" spans="1:13" ht="15" x14ac:dyDescent="0.25">
      <c r="A35" s="12"/>
      <c r="B35" s="12"/>
      <c r="C35" s="91"/>
      <c r="D35" s="91"/>
      <c r="E35" s="91"/>
      <c r="F35" s="91"/>
      <c r="G35" s="91"/>
      <c r="H35" s="14"/>
      <c r="I35" s="14"/>
      <c r="J35" s="14"/>
      <c r="L35" s="18" t="s">
        <v>31</v>
      </c>
      <c r="M35" s="19" t="s">
        <v>32</v>
      </c>
    </row>
    <row r="36" spans="1:13" ht="15.75" thickBot="1" x14ac:dyDescent="0.3">
      <c r="A36" s="78"/>
      <c r="B36" s="78"/>
      <c r="C36" s="12"/>
      <c r="D36" s="12"/>
      <c r="E36" s="12"/>
      <c r="F36" s="12"/>
      <c r="G36" s="12"/>
      <c r="H36" s="14"/>
      <c r="I36" s="14"/>
      <c r="J36" s="14"/>
      <c r="L36" s="20"/>
      <c r="M36" s="21">
        <f>I34-L36</f>
        <v>0</v>
      </c>
    </row>
    <row r="37" spans="1:13" ht="13.5" thickBot="1" x14ac:dyDescent="0.25">
      <c r="A37" s="78" t="s">
        <v>50</v>
      </c>
      <c r="B37" s="78"/>
      <c r="C37" s="97"/>
      <c r="D37" s="12"/>
      <c r="E37" s="12"/>
      <c r="F37" s="12"/>
      <c r="G37" s="12"/>
      <c r="H37" s="14"/>
      <c r="I37" s="14"/>
      <c r="J37" s="14"/>
    </row>
    <row r="38" spans="1:13" ht="13.5" thickBot="1" x14ac:dyDescent="0.25">
      <c r="A38" s="98"/>
      <c r="B38" s="78"/>
      <c r="C38" s="12"/>
      <c r="D38" s="12"/>
      <c r="E38" s="12"/>
      <c r="F38" s="12"/>
      <c r="G38" s="12"/>
      <c r="H38" s="14"/>
      <c r="I38" s="14"/>
      <c r="J38" s="14"/>
    </row>
    <row r="39" spans="1:13" x14ac:dyDescent="0.2">
      <c r="A39" s="114" t="s">
        <v>49</v>
      </c>
      <c r="B39" s="78"/>
      <c r="C39" s="99"/>
      <c r="D39" s="100"/>
      <c r="E39" s="100"/>
      <c r="F39" s="100"/>
      <c r="G39" s="100"/>
      <c r="H39" s="100"/>
      <c r="I39" s="101"/>
      <c r="J39" s="14"/>
    </row>
    <row r="40" spans="1:13" ht="13.5" thickBot="1" x14ac:dyDescent="0.25">
      <c r="A40" s="98"/>
      <c r="B40" s="12"/>
      <c r="C40" s="102"/>
      <c r="D40" s="103"/>
      <c r="E40" s="103"/>
      <c r="F40" s="103"/>
      <c r="G40" s="103"/>
      <c r="H40" s="103"/>
      <c r="I40" s="104"/>
      <c r="J40" s="14"/>
    </row>
    <row r="41" spans="1:13" x14ac:dyDescent="0.2">
      <c r="A41" s="22"/>
      <c r="C41" s="23"/>
    </row>
    <row r="44" spans="1:13" x14ac:dyDescent="0.2">
      <c r="A44" s="65"/>
      <c r="B44" s="65"/>
      <c r="C44" s="65"/>
      <c r="D44" s="65"/>
    </row>
    <row r="45" spans="1:13" ht="24.6" customHeight="1" x14ac:dyDescent="0.2">
      <c r="A45" s="77" t="s">
        <v>844</v>
      </c>
      <c r="B45" s="65"/>
      <c r="C45" s="65"/>
      <c r="D45" s="65"/>
    </row>
    <row r="46" spans="1:13" ht="10.15" customHeight="1" x14ac:dyDescent="0.2">
      <c r="A46" s="65"/>
      <c r="B46" s="65"/>
      <c r="C46" s="65"/>
      <c r="D46" s="65"/>
    </row>
    <row r="47" spans="1:13" hidden="1" x14ac:dyDescent="0.2">
      <c r="A47" s="66" t="s">
        <v>879</v>
      </c>
      <c r="B47" s="67" t="s">
        <v>17</v>
      </c>
      <c r="C47" s="66" t="s">
        <v>79</v>
      </c>
      <c r="D47" s="68" t="s">
        <v>80</v>
      </c>
    </row>
    <row r="48" spans="1:13" hidden="1" x14ac:dyDescent="0.2">
      <c r="A48" s="69" t="s">
        <v>82</v>
      </c>
      <c r="B48" s="69" t="s">
        <v>81</v>
      </c>
      <c r="C48" s="69" t="s">
        <v>43</v>
      </c>
      <c r="D48" s="69" t="s">
        <v>82</v>
      </c>
    </row>
    <row r="49" spans="1:4" hidden="1" x14ac:dyDescent="0.2">
      <c r="A49" s="69" t="s">
        <v>882</v>
      </c>
      <c r="B49" s="69">
        <v>851</v>
      </c>
      <c r="C49" s="69" t="s">
        <v>51</v>
      </c>
      <c r="D49" s="69" t="s">
        <v>883</v>
      </c>
    </row>
    <row r="50" spans="1:4" hidden="1" x14ac:dyDescent="0.2">
      <c r="A50" s="69" t="s">
        <v>87</v>
      </c>
      <c r="B50" s="69" t="s">
        <v>86</v>
      </c>
      <c r="C50" s="69" t="s">
        <v>88</v>
      </c>
      <c r="D50" s="69" t="s">
        <v>89</v>
      </c>
    </row>
    <row r="51" spans="1:4" hidden="1" x14ac:dyDescent="0.2">
      <c r="A51" s="69" t="s">
        <v>877</v>
      </c>
      <c r="B51" s="69">
        <v>849</v>
      </c>
      <c r="C51" s="69" t="s">
        <v>51</v>
      </c>
      <c r="D51" s="69" t="s">
        <v>878</v>
      </c>
    </row>
    <row r="52" spans="1:4" hidden="1" x14ac:dyDescent="0.2">
      <c r="A52" s="69" t="s">
        <v>84</v>
      </c>
      <c r="B52" s="69" t="s">
        <v>83</v>
      </c>
      <c r="C52" s="69" t="s">
        <v>72</v>
      </c>
      <c r="D52" s="69" t="s">
        <v>85</v>
      </c>
    </row>
    <row r="53" spans="1:4" hidden="1" x14ac:dyDescent="0.2">
      <c r="A53" s="69" t="s">
        <v>290</v>
      </c>
      <c r="B53" s="69" t="s">
        <v>289</v>
      </c>
      <c r="C53" s="69" t="s">
        <v>57</v>
      </c>
      <c r="D53" s="69" t="s">
        <v>291</v>
      </c>
    </row>
    <row r="54" spans="1:4" hidden="1" x14ac:dyDescent="0.2">
      <c r="A54" s="69" t="s">
        <v>860</v>
      </c>
      <c r="B54" s="69">
        <v>839</v>
      </c>
      <c r="C54" s="69" t="s">
        <v>51</v>
      </c>
      <c r="D54" s="69" t="s">
        <v>861</v>
      </c>
    </row>
    <row r="55" spans="1:4" hidden="1" x14ac:dyDescent="0.2">
      <c r="A55" s="69" t="s">
        <v>91</v>
      </c>
      <c r="B55" s="69" t="s">
        <v>90</v>
      </c>
      <c r="C55" s="69" t="s">
        <v>51</v>
      </c>
      <c r="D55" s="69" t="s">
        <v>92</v>
      </c>
    </row>
    <row r="56" spans="1:4" hidden="1" x14ac:dyDescent="0.2">
      <c r="A56" s="69" t="s">
        <v>863</v>
      </c>
      <c r="B56" s="69">
        <v>841</v>
      </c>
      <c r="C56" s="69" t="s">
        <v>51</v>
      </c>
      <c r="D56" s="69" t="s">
        <v>864</v>
      </c>
    </row>
    <row r="57" spans="1:4" hidden="1" x14ac:dyDescent="0.2">
      <c r="A57" s="69" t="s">
        <v>871</v>
      </c>
      <c r="B57" s="69">
        <v>847</v>
      </c>
      <c r="C57" s="69" t="s">
        <v>51</v>
      </c>
      <c r="D57" s="69" t="s">
        <v>872</v>
      </c>
    </row>
    <row r="58" spans="1:4" hidden="1" x14ac:dyDescent="0.2">
      <c r="A58" s="69" t="s">
        <v>94</v>
      </c>
      <c r="B58" s="69" t="s">
        <v>93</v>
      </c>
      <c r="C58" s="69" t="s">
        <v>51</v>
      </c>
      <c r="D58" s="69" t="s">
        <v>95</v>
      </c>
    </row>
    <row r="59" spans="1:4" hidden="1" x14ac:dyDescent="0.2">
      <c r="A59" s="69" t="s">
        <v>894</v>
      </c>
      <c r="B59" s="69">
        <v>856</v>
      </c>
      <c r="C59" s="69" t="s">
        <v>51</v>
      </c>
      <c r="D59" s="69" t="s">
        <v>895</v>
      </c>
    </row>
    <row r="60" spans="1:4" hidden="1" x14ac:dyDescent="0.2">
      <c r="A60" s="69" t="s">
        <v>101</v>
      </c>
      <c r="B60" s="69" t="s">
        <v>100</v>
      </c>
      <c r="C60" s="69" t="s">
        <v>51</v>
      </c>
      <c r="D60" s="69" t="s">
        <v>101</v>
      </c>
    </row>
    <row r="61" spans="1:4" hidden="1" x14ac:dyDescent="0.2">
      <c r="A61" s="69" t="s">
        <v>900</v>
      </c>
      <c r="B61" s="69">
        <v>862</v>
      </c>
      <c r="C61" s="69" t="s">
        <v>51</v>
      </c>
      <c r="D61" s="69" t="s">
        <v>901</v>
      </c>
    </row>
    <row r="62" spans="1:4" hidden="1" x14ac:dyDescent="0.2">
      <c r="A62" s="69" t="s">
        <v>352</v>
      </c>
      <c r="B62" s="69" t="s">
        <v>351</v>
      </c>
      <c r="C62" s="69" t="s">
        <v>353</v>
      </c>
      <c r="D62" s="69" t="s">
        <v>354</v>
      </c>
    </row>
    <row r="63" spans="1:4" hidden="1" x14ac:dyDescent="0.2">
      <c r="A63" s="69" t="s">
        <v>97</v>
      </c>
      <c r="B63" s="69" t="s">
        <v>96</v>
      </c>
      <c r="C63" s="69" t="s">
        <v>98</v>
      </c>
      <c r="D63" s="69" t="s">
        <v>99</v>
      </c>
    </row>
    <row r="64" spans="1:4" hidden="1" x14ac:dyDescent="0.2">
      <c r="A64" s="69" t="s">
        <v>106</v>
      </c>
      <c r="B64" s="69" t="s">
        <v>105</v>
      </c>
      <c r="C64" s="69" t="s">
        <v>107</v>
      </c>
      <c r="D64" s="69" t="s">
        <v>108</v>
      </c>
    </row>
    <row r="65" spans="1:4" hidden="1" x14ac:dyDescent="0.2">
      <c r="A65" s="69" t="s">
        <v>114</v>
      </c>
      <c r="B65" s="69" t="s">
        <v>113</v>
      </c>
      <c r="C65" s="69" t="s">
        <v>115</v>
      </c>
      <c r="D65" s="69" t="s">
        <v>116</v>
      </c>
    </row>
    <row r="66" spans="1:4" hidden="1" x14ac:dyDescent="0.2">
      <c r="A66" s="69" t="s">
        <v>36</v>
      </c>
      <c r="B66" s="69" t="s">
        <v>189</v>
      </c>
      <c r="C66" s="69" t="s">
        <v>190</v>
      </c>
      <c r="D66" s="69" t="s">
        <v>191</v>
      </c>
    </row>
    <row r="67" spans="1:4" hidden="1" x14ac:dyDescent="0.2">
      <c r="A67" s="69" t="s">
        <v>124</v>
      </c>
      <c r="B67" s="69" t="s">
        <v>123</v>
      </c>
      <c r="C67" s="69" t="s">
        <v>125</v>
      </c>
      <c r="D67" s="69" t="s">
        <v>124</v>
      </c>
    </row>
    <row r="68" spans="1:4" hidden="1" x14ac:dyDescent="0.2">
      <c r="A68" s="69" t="s">
        <v>187</v>
      </c>
      <c r="B68" s="69" t="s">
        <v>186</v>
      </c>
      <c r="C68" s="69" t="s">
        <v>51</v>
      </c>
      <c r="D68" s="69" t="s">
        <v>188</v>
      </c>
    </row>
    <row r="69" spans="1:4" hidden="1" x14ac:dyDescent="0.2">
      <c r="A69" s="69" t="s">
        <v>875</v>
      </c>
      <c r="B69" s="69">
        <v>848</v>
      </c>
      <c r="C69" s="69" t="s">
        <v>51</v>
      </c>
      <c r="D69" s="69" t="s">
        <v>876</v>
      </c>
    </row>
    <row r="70" spans="1:4" hidden="1" x14ac:dyDescent="0.2">
      <c r="A70" s="69" t="s">
        <v>859</v>
      </c>
      <c r="B70" s="69">
        <v>797</v>
      </c>
      <c r="C70" s="69" t="s">
        <v>51</v>
      </c>
      <c r="D70" s="69" t="s">
        <v>833</v>
      </c>
    </row>
    <row r="71" spans="1:4" hidden="1" x14ac:dyDescent="0.2">
      <c r="A71" s="70" t="s">
        <v>834</v>
      </c>
      <c r="B71" s="70">
        <v>798</v>
      </c>
      <c r="C71" s="70" t="s">
        <v>51</v>
      </c>
      <c r="D71" s="70" t="s">
        <v>835</v>
      </c>
    </row>
    <row r="72" spans="1:4" hidden="1" x14ac:dyDescent="0.2">
      <c r="A72" s="70" t="s">
        <v>892</v>
      </c>
      <c r="B72" s="70">
        <v>855</v>
      </c>
      <c r="C72" s="70" t="s">
        <v>51</v>
      </c>
      <c r="D72" s="70" t="s">
        <v>893</v>
      </c>
    </row>
    <row r="73" spans="1:4" hidden="1" x14ac:dyDescent="0.2">
      <c r="A73" s="70" t="s">
        <v>886</v>
      </c>
      <c r="B73" s="70">
        <v>823</v>
      </c>
      <c r="C73" s="70" t="s">
        <v>51</v>
      </c>
      <c r="D73" s="70" t="s">
        <v>866</v>
      </c>
    </row>
    <row r="74" spans="1:4" hidden="1" x14ac:dyDescent="0.2">
      <c r="A74" s="69" t="s">
        <v>162</v>
      </c>
      <c r="B74" s="69" t="s">
        <v>161</v>
      </c>
      <c r="C74" s="69" t="s">
        <v>88</v>
      </c>
      <c r="D74" s="69" t="s">
        <v>162</v>
      </c>
    </row>
    <row r="75" spans="1:4" hidden="1" x14ac:dyDescent="0.2">
      <c r="A75" s="69" t="s">
        <v>313</v>
      </c>
      <c r="B75" s="69" t="s">
        <v>312</v>
      </c>
      <c r="C75" s="69" t="s">
        <v>88</v>
      </c>
      <c r="D75" s="69" t="s">
        <v>314</v>
      </c>
    </row>
    <row r="76" spans="1:4" hidden="1" x14ac:dyDescent="0.2">
      <c r="A76" s="69" t="s">
        <v>136</v>
      </c>
      <c r="B76" s="69" t="s">
        <v>135</v>
      </c>
      <c r="C76" s="69" t="s">
        <v>137</v>
      </c>
      <c r="D76" s="69" t="s">
        <v>138</v>
      </c>
    </row>
    <row r="77" spans="1:4" hidden="1" x14ac:dyDescent="0.2">
      <c r="A77" s="69" t="s">
        <v>739</v>
      </c>
      <c r="B77" s="69" t="s">
        <v>738</v>
      </c>
      <c r="C77" s="69" t="s">
        <v>51</v>
      </c>
      <c r="D77" s="69" t="s">
        <v>740</v>
      </c>
    </row>
    <row r="78" spans="1:4" hidden="1" x14ac:dyDescent="0.2">
      <c r="A78" s="69" t="s">
        <v>181</v>
      </c>
      <c r="B78" s="69" t="s">
        <v>180</v>
      </c>
      <c r="C78" s="69" t="s">
        <v>51</v>
      </c>
      <c r="D78" s="69" t="s">
        <v>182</v>
      </c>
    </row>
    <row r="79" spans="1:4" hidden="1" x14ac:dyDescent="0.2">
      <c r="A79" s="69" t="s">
        <v>184</v>
      </c>
      <c r="B79" s="69" t="s">
        <v>183</v>
      </c>
      <c r="C79" s="69" t="s">
        <v>73</v>
      </c>
      <c r="D79" s="69" t="s">
        <v>185</v>
      </c>
    </row>
    <row r="80" spans="1:4" hidden="1" x14ac:dyDescent="0.2">
      <c r="A80" s="69" t="s">
        <v>144</v>
      </c>
      <c r="B80" s="69" t="s">
        <v>143</v>
      </c>
      <c r="C80" s="69" t="s">
        <v>145</v>
      </c>
      <c r="D80" s="69" t="s">
        <v>146</v>
      </c>
    </row>
    <row r="81" spans="1:4" hidden="1" x14ac:dyDescent="0.2">
      <c r="A81" s="69" t="s">
        <v>133</v>
      </c>
      <c r="B81" s="69" t="s">
        <v>132</v>
      </c>
      <c r="C81" s="69" t="s">
        <v>51</v>
      </c>
      <c r="D81" s="69" t="s">
        <v>134</v>
      </c>
    </row>
    <row r="82" spans="1:4" hidden="1" x14ac:dyDescent="0.2">
      <c r="A82" s="69" t="s">
        <v>736</v>
      </c>
      <c r="B82" s="69" t="s">
        <v>735</v>
      </c>
      <c r="C82" s="69" t="s">
        <v>220</v>
      </c>
      <c r="D82" s="69" t="s">
        <v>737</v>
      </c>
    </row>
    <row r="83" spans="1:4" hidden="1" x14ac:dyDescent="0.2">
      <c r="A83" s="69" t="s">
        <v>121</v>
      </c>
      <c r="B83" s="69" t="s">
        <v>120</v>
      </c>
      <c r="C83" s="69" t="s">
        <v>51</v>
      </c>
      <c r="D83" s="69" t="s">
        <v>122</v>
      </c>
    </row>
    <row r="84" spans="1:4" hidden="1" x14ac:dyDescent="0.2">
      <c r="A84" s="69" t="s">
        <v>130</v>
      </c>
      <c r="B84" s="69" t="s">
        <v>129</v>
      </c>
      <c r="C84" s="69" t="s">
        <v>51</v>
      </c>
      <c r="D84" s="69" t="s">
        <v>131</v>
      </c>
    </row>
    <row r="85" spans="1:4" hidden="1" x14ac:dyDescent="0.2">
      <c r="A85" s="69" t="s">
        <v>118</v>
      </c>
      <c r="B85" s="69" t="s">
        <v>117</v>
      </c>
      <c r="C85" s="69" t="s">
        <v>51</v>
      </c>
      <c r="D85" s="69" t="s">
        <v>119</v>
      </c>
    </row>
    <row r="86" spans="1:4" hidden="1" x14ac:dyDescent="0.2">
      <c r="A86" s="69" t="s">
        <v>127</v>
      </c>
      <c r="B86" s="69" t="s">
        <v>126</v>
      </c>
      <c r="C86" s="69" t="s">
        <v>128</v>
      </c>
      <c r="D86" s="69" t="s">
        <v>124</v>
      </c>
    </row>
    <row r="87" spans="1:4" hidden="1" x14ac:dyDescent="0.2">
      <c r="A87" s="70" t="s">
        <v>828</v>
      </c>
      <c r="B87" s="70">
        <v>795</v>
      </c>
      <c r="C87" s="70" t="s">
        <v>51</v>
      </c>
      <c r="D87" s="70" t="s">
        <v>829</v>
      </c>
    </row>
    <row r="88" spans="1:4" hidden="1" x14ac:dyDescent="0.2">
      <c r="A88" s="69" t="s">
        <v>159</v>
      </c>
      <c r="B88" s="69" t="s">
        <v>158</v>
      </c>
      <c r="C88" s="69" t="s">
        <v>51</v>
      </c>
      <c r="D88" s="69" t="s">
        <v>160</v>
      </c>
    </row>
    <row r="89" spans="1:4" hidden="1" x14ac:dyDescent="0.2">
      <c r="A89" s="69" t="s">
        <v>164</v>
      </c>
      <c r="B89" s="69" t="s">
        <v>163</v>
      </c>
      <c r="C89" s="69" t="s">
        <v>51</v>
      </c>
      <c r="D89" s="69" t="s">
        <v>165</v>
      </c>
    </row>
    <row r="90" spans="1:4" hidden="1" x14ac:dyDescent="0.2">
      <c r="A90" s="69" t="s">
        <v>140</v>
      </c>
      <c r="B90" s="69" t="s">
        <v>139</v>
      </c>
      <c r="C90" s="69" t="s">
        <v>141</v>
      </c>
      <c r="D90" s="69" t="s">
        <v>142</v>
      </c>
    </row>
    <row r="91" spans="1:4" hidden="1" x14ac:dyDescent="0.2">
      <c r="A91" s="69" t="s">
        <v>276</v>
      </c>
      <c r="B91" s="69" t="s">
        <v>275</v>
      </c>
      <c r="C91" s="69" t="s">
        <v>277</v>
      </c>
      <c r="D91" s="69" t="s">
        <v>278</v>
      </c>
    </row>
    <row r="92" spans="1:4" hidden="1" x14ac:dyDescent="0.2">
      <c r="A92" s="69" t="s">
        <v>171</v>
      </c>
      <c r="B92" s="69" t="s">
        <v>170</v>
      </c>
      <c r="C92" s="69" t="s">
        <v>51</v>
      </c>
      <c r="D92" s="69" t="s">
        <v>172</v>
      </c>
    </row>
    <row r="93" spans="1:4" hidden="1" x14ac:dyDescent="0.2">
      <c r="A93" s="69" t="s">
        <v>199</v>
      </c>
      <c r="B93" s="69" t="s">
        <v>198</v>
      </c>
      <c r="C93" s="69" t="s">
        <v>51</v>
      </c>
      <c r="D93" s="69" t="s">
        <v>200</v>
      </c>
    </row>
    <row r="94" spans="1:4" hidden="1" x14ac:dyDescent="0.2">
      <c r="A94" s="69" t="s">
        <v>167</v>
      </c>
      <c r="B94" s="69" t="s">
        <v>166</v>
      </c>
      <c r="C94" s="69" t="s">
        <v>168</v>
      </c>
      <c r="D94" s="69" t="s">
        <v>169</v>
      </c>
    </row>
    <row r="95" spans="1:4" hidden="1" x14ac:dyDescent="0.2">
      <c r="A95" s="69" t="s">
        <v>177</v>
      </c>
      <c r="B95" s="69" t="s">
        <v>176</v>
      </c>
      <c r="C95" s="69" t="s">
        <v>178</v>
      </c>
      <c r="D95" s="69" t="s">
        <v>179</v>
      </c>
    </row>
    <row r="96" spans="1:4" hidden="1" x14ac:dyDescent="0.2">
      <c r="A96" s="69" t="s">
        <v>206</v>
      </c>
      <c r="B96" s="69" t="s">
        <v>205</v>
      </c>
      <c r="C96" s="69" t="s">
        <v>43</v>
      </c>
      <c r="D96" s="69" t="s">
        <v>207</v>
      </c>
    </row>
    <row r="97" spans="1:4" hidden="1" x14ac:dyDescent="0.2">
      <c r="A97" s="69" t="s">
        <v>209</v>
      </c>
      <c r="B97" s="69" t="s">
        <v>208</v>
      </c>
      <c r="C97" s="69" t="s">
        <v>51</v>
      </c>
      <c r="D97" s="69" t="s">
        <v>210</v>
      </c>
    </row>
    <row r="98" spans="1:4" hidden="1" x14ac:dyDescent="0.2">
      <c r="A98" s="69" t="s">
        <v>152</v>
      </c>
      <c r="B98" s="69" t="s">
        <v>151</v>
      </c>
      <c r="C98" s="69" t="s">
        <v>153</v>
      </c>
      <c r="D98" s="69" t="s">
        <v>154</v>
      </c>
    </row>
    <row r="99" spans="1:4" hidden="1" x14ac:dyDescent="0.2">
      <c r="A99" s="70" t="s">
        <v>832</v>
      </c>
      <c r="B99" s="70">
        <v>797</v>
      </c>
      <c r="C99" s="70" t="s">
        <v>51</v>
      </c>
      <c r="D99" s="70" t="s">
        <v>833</v>
      </c>
    </row>
    <row r="100" spans="1:4" hidden="1" x14ac:dyDescent="0.2">
      <c r="A100" s="69" t="s">
        <v>156</v>
      </c>
      <c r="B100" s="69" t="s">
        <v>155</v>
      </c>
      <c r="C100" s="69" t="s">
        <v>157</v>
      </c>
      <c r="D100" s="69" t="s">
        <v>154</v>
      </c>
    </row>
    <row r="101" spans="1:4" hidden="1" x14ac:dyDescent="0.2">
      <c r="A101" s="69" t="s">
        <v>148</v>
      </c>
      <c r="B101" s="69" t="s">
        <v>147</v>
      </c>
      <c r="C101" s="69" t="s">
        <v>149</v>
      </c>
      <c r="D101" s="69" t="s">
        <v>150</v>
      </c>
    </row>
    <row r="102" spans="1:4" hidden="1" x14ac:dyDescent="0.2">
      <c r="A102" s="69" t="s">
        <v>742</v>
      </c>
      <c r="B102" s="69" t="s">
        <v>741</v>
      </c>
      <c r="C102" s="69" t="s">
        <v>51</v>
      </c>
      <c r="D102" s="69" t="s">
        <v>740</v>
      </c>
    </row>
    <row r="103" spans="1:4" hidden="1" x14ac:dyDescent="0.2">
      <c r="A103" s="69" t="s">
        <v>196</v>
      </c>
      <c r="B103" s="69" t="s">
        <v>195</v>
      </c>
      <c r="C103" s="69" t="s">
        <v>51</v>
      </c>
      <c r="D103" s="69" t="s">
        <v>197</v>
      </c>
    </row>
    <row r="104" spans="1:4" hidden="1" x14ac:dyDescent="0.2">
      <c r="A104" s="69" t="s">
        <v>202</v>
      </c>
      <c r="B104" s="69" t="s">
        <v>201</v>
      </c>
      <c r="C104" s="69" t="s">
        <v>203</v>
      </c>
      <c r="D104" s="69" t="s">
        <v>204</v>
      </c>
    </row>
    <row r="105" spans="1:4" hidden="1" x14ac:dyDescent="0.2">
      <c r="A105" s="69" t="s">
        <v>865</v>
      </c>
      <c r="B105" s="69">
        <v>844</v>
      </c>
      <c r="C105" s="69" t="s">
        <v>51</v>
      </c>
      <c r="D105" s="69" t="s">
        <v>866</v>
      </c>
    </row>
    <row r="106" spans="1:4" hidden="1" x14ac:dyDescent="0.2">
      <c r="A106" s="70" t="s">
        <v>821</v>
      </c>
      <c r="B106" s="70">
        <v>787</v>
      </c>
      <c r="C106" s="70" t="s">
        <v>51</v>
      </c>
      <c r="D106" s="70" t="s">
        <v>175</v>
      </c>
    </row>
    <row r="107" spans="1:4" hidden="1" x14ac:dyDescent="0.2">
      <c r="A107" s="69" t="s">
        <v>174</v>
      </c>
      <c r="B107" s="69" t="s">
        <v>173</v>
      </c>
      <c r="C107" s="69" t="s">
        <v>51</v>
      </c>
      <c r="D107" s="69" t="s">
        <v>175</v>
      </c>
    </row>
    <row r="108" spans="1:4" hidden="1" x14ac:dyDescent="0.2">
      <c r="A108" s="69" t="s">
        <v>250</v>
      </c>
      <c r="B108" s="69" t="s">
        <v>249</v>
      </c>
      <c r="C108" s="69" t="s">
        <v>251</v>
      </c>
      <c r="D108" s="69" t="s">
        <v>252</v>
      </c>
    </row>
    <row r="109" spans="1:4" hidden="1" x14ac:dyDescent="0.2">
      <c r="A109" s="69" t="s">
        <v>226</v>
      </c>
      <c r="B109" s="69" t="s">
        <v>225</v>
      </c>
      <c r="C109" s="69" t="s">
        <v>88</v>
      </c>
      <c r="D109" s="69" t="s">
        <v>226</v>
      </c>
    </row>
    <row r="110" spans="1:4" hidden="1" x14ac:dyDescent="0.2">
      <c r="A110" s="69" t="s">
        <v>212</v>
      </c>
      <c r="B110" s="69" t="s">
        <v>211</v>
      </c>
      <c r="C110" s="69" t="s">
        <v>149</v>
      </c>
      <c r="D110" s="69" t="s">
        <v>213</v>
      </c>
    </row>
    <row r="111" spans="1:4" hidden="1" x14ac:dyDescent="0.2">
      <c r="A111" s="69" t="s">
        <v>235</v>
      </c>
      <c r="B111" s="69" t="s">
        <v>234</v>
      </c>
      <c r="C111" s="69" t="s">
        <v>236</v>
      </c>
      <c r="D111" s="69" t="s">
        <v>237</v>
      </c>
    </row>
    <row r="112" spans="1:4" hidden="1" x14ac:dyDescent="0.2">
      <c r="A112" s="69" t="s">
        <v>219</v>
      </c>
      <c r="B112" s="69" t="s">
        <v>218</v>
      </c>
      <c r="C112" s="69" t="s">
        <v>220</v>
      </c>
      <c r="D112" s="69" t="s">
        <v>221</v>
      </c>
    </row>
    <row r="113" spans="1:4" hidden="1" x14ac:dyDescent="0.2">
      <c r="A113" s="69" t="s">
        <v>231</v>
      </c>
      <c r="B113" s="69" t="s">
        <v>230</v>
      </c>
      <c r="C113" s="69" t="s">
        <v>232</v>
      </c>
      <c r="D113" s="69" t="s">
        <v>233</v>
      </c>
    </row>
    <row r="114" spans="1:4" hidden="1" x14ac:dyDescent="0.2">
      <c r="A114" s="69" t="s">
        <v>223</v>
      </c>
      <c r="B114" s="69" t="s">
        <v>222</v>
      </c>
      <c r="C114" s="69" t="s">
        <v>141</v>
      </c>
      <c r="D114" s="69" t="s">
        <v>224</v>
      </c>
    </row>
    <row r="115" spans="1:4" hidden="1" x14ac:dyDescent="0.2">
      <c r="A115" s="69" t="s">
        <v>103</v>
      </c>
      <c r="B115" s="69" t="s">
        <v>102</v>
      </c>
      <c r="C115" s="69" t="s">
        <v>43</v>
      </c>
      <c r="D115" s="69" t="s">
        <v>104</v>
      </c>
    </row>
    <row r="116" spans="1:4" hidden="1" x14ac:dyDescent="0.2">
      <c r="A116" s="69" t="s">
        <v>254</v>
      </c>
      <c r="B116" s="69" t="s">
        <v>253</v>
      </c>
      <c r="C116" s="69" t="s">
        <v>255</v>
      </c>
      <c r="D116" s="69" t="s">
        <v>256</v>
      </c>
    </row>
    <row r="117" spans="1:4" hidden="1" x14ac:dyDescent="0.2">
      <c r="A117" s="70" t="s">
        <v>836</v>
      </c>
      <c r="B117" s="70">
        <v>799</v>
      </c>
      <c r="C117" s="70" t="s">
        <v>51</v>
      </c>
      <c r="D117" s="70" t="s">
        <v>837</v>
      </c>
    </row>
    <row r="118" spans="1:4" hidden="1" x14ac:dyDescent="0.2">
      <c r="A118" s="70" t="s">
        <v>840</v>
      </c>
      <c r="B118" s="70">
        <v>801</v>
      </c>
      <c r="C118" s="70" t="s">
        <v>51</v>
      </c>
      <c r="D118" s="70" t="s">
        <v>841</v>
      </c>
    </row>
    <row r="119" spans="1:4" hidden="1" x14ac:dyDescent="0.2">
      <c r="A119" s="69" t="s">
        <v>228</v>
      </c>
      <c r="B119" s="69" t="s">
        <v>227</v>
      </c>
      <c r="C119" s="69" t="s">
        <v>229</v>
      </c>
      <c r="D119" s="69" t="s">
        <v>228</v>
      </c>
    </row>
    <row r="120" spans="1:4" hidden="1" x14ac:dyDescent="0.2">
      <c r="A120" s="69" t="s">
        <v>867</v>
      </c>
      <c r="B120" s="69">
        <v>845</v>
      </c>
      <c r="C120" s="69" t="s">
        <v>51</v>
      </c>
      <c r="D120" s="69" t="s">
        <v>868</v>
      </c>
    </row>
    <row r="121" spans="1:4" hidden="1" x14ac:dyDescent="0.2">
      <c r="A121" s="70" t="s">
        <v>830</v>
      </c>
      <c r="B121" s="70">
        <v>796</v>
      </c>
      <c r="C121" s="70" t="s">
        <v>51</v>
      </c>
      <c r="D121" s="70" t="s">
        <v>831</v>
      </c>
    </row>
    <row r="122" spans="1:4" hidden="1" x14ac:dyDescent="0.2">
      <c r="A122" s="69" t="s">
        <v>246</v>
      </c>
      <c r="B122" s="69" t="s">
        <v>245</v>
      </c>
      <c r="C122" s="69" t="s">
        <v>247</v>
      </c>
      <c r="D122" s="69" t="s">
        <v>248</v>
      </c>
    </row>
    <row r="123" spans="1:4" hidden="1" x14ac:dyDescent="0.2">
      <c r="A123" s="69" t="s">
        <v>264</v>
      </c>
      <c r="B123" s="69" t="s">
        <v>263</v>
      </c>
      <c r="C123" s="69" t="s">
        <v>73</v>
      </c>
      <c r="D123" s="69" t="s">
        <v>265</v>
      </c>
    </row>
    <row r="124" spans="1:4" hidden="1" x14ac:dyDescent="0.2">
      <c r="A124" s="69" t="s">
        <v>258</v>
      </c>
      <c r="B124" s="69" t="s">
        <v>257</v>
      </c>
      <c r="C124" s="69" t="s">
        <v>51</v>
      </c>
      <c r="D124" s="69" t="s">
        <v>259</v>
      </c>
    </row>
    <row r="125" spans="1:4" hidden="1" x14ac:dyDescent="0.2">
      <c r="A125" s="69" t="s">
        <v>261</v>
      </c>
      <c r="B125" s="69" t="s">
        <v>260</v>
      </c>
      <c r="C125" s="69" t="s">
        <v>262</v>
      </c>
      <c r="D125" s="69" t="s">
        <v>261</v>
      </c>
    </row>
    <row r="126" spans="1:4" hidden="1" x14ac:dyDescent="0.2">
      <c r="A126" s="69" t="s">
        <v>744</v>
      </c>
      <c r="B126" s="69" t="s">
        <v>743</v>
      </c>
      <c r="C126" s="69" t="s">
        <v>51</v>
      </c>
      <c r="D126" s="69" t="s">
        <v>745</v>
      </c>
    </row>
    <row r="127" spans="1:4" hidden="1" x14ac:dyDescent="0.2">
      <c r="A127" s="69" t="s">
        <v>267</v>
      </c>
      <c r="B127" s="69" t="s">
        <v>266</v>
      </c>
      <c r="C127" s="69" t="s">
        <v>51</v>
      </c>
      <c r="D127" s="69" t="s">
        <v>268</v>
      </c>
    </row>
    <row r="128" spans="1:4" hidden="1" x14ac:dyDescent="0.2">
      <c r="A128" s="69" t="s">
        <v>501</v>
      </c>
      <c r="B128" s="69" t="s">
        <v>500</v>
      </c>
      <c r="C128" s="69" t="s">
        <v>51</v>
      </c>
      <c r="D128" s="69" t="s">
        <v>52</v>
      </c>
    </row>
    <row r="129" spans="1:4" hidden="1" x14ac:dyDescent="0.2">
      <c r="A129" s="69" t="s">
        <v>273</v>
      </c>
      <c r="B129" s="69" t="s">
        <v>272</v>
      </c>
      <c r="C129" s="69" t="s">
        <v>54</v>
      </c>
      <c r="D129" s="69" t="s">
        <v>274</v>
      </c>
    </row>
    <row r="130" spans="1:4" hidden="1" x14ac:dyDescent="0.2">
      <c r="A130" s="69" t="s">
        <v>869</v>
      </c>
      <c r="B130" s="69">
        <v>846</v>
      </c>
      <c r="C130" s="69" t="s">
        <v>51</v>
      </c>
      <c r="D130" s="69" t="s">
        <v>870</v>
      </c>
    </row>
    <row r="131" spans="1:4" hidden="1" x14ac:dyDescent="0.2">
      <c r="A131" s="69" t="s">
        <v>284</v>
      </c>
      <c r="B131" s="69" t="s">
        <v>283</v>
      </c>
      <c r="C131" s="69" t="s">
        <v>51</v>
      </c>
      <c r="D131" s="69" t="s">
        <v>285</v>
      </c>
    </row>
    <row r="132" spans="1:4" hidden="1" x14ac:dyDescent="0.2">
      <c r="A132" s="69" t="s">
        <v>280</v>
      </c>
      <c r="B132" s="69" t="s">
        <v>279</v>
      </c>
      <c r="C132" s="69" t="s">
        <v>281</v>
      </c>
      <c r="D132" s="69" t="s">
        <v>282</v>
      </c>
    </row>
    <row r="133" spans="1:4" hidden="1" x14ac:dyDescent="0.2">
      <c r="A133" s="69" t="s">
        <v>270</v>
      </c>
      <c r="B133" s="69" t="s">
        <v>269</v>
      </c>
      <c r="C133" s="69" t="s">
        <v>53</v>
      </c>
      <c r="D133" s="69" t="s">
        <v>271</v>
      </c>
    </row>
    <row r="134" spans="1:4" hidden="1" x14ac:dyDescent="0.2">
      <c r="A134" s="69" t="s">
        <v>303</v>
      </c>
      <c r="B134" s="69" t="s">
        <v>302</v>
      </c>
      <c r="C134" s="69" t="s">
        <v>55</v>
      </c>
      <c r="D134" s="69" t="s">
        <v>303</v>
      </c>
    </row>
    <row r="135" spans="1:4" hidden="1" x14ac:dyDescent="0.2">
      <c r="A135" s="69" t="s">
        <v>300</v>
      </c>
      <c r="B135" s="69" t="s">
        <v>299</v>
      </c>
      <c r="C135" s="69" t="s">
        <v>51</v>
      </c>
      <c r="D135" s="69" t="s">
        <v>301</v>
      </c>
    </row>
    <row r="136" spans="1:4" hidden="1" x14ac:dyDescent="0.2">
      <c r="A136" s="69" t="s">
        <v>287</v>
      </c>
      <c r="B136" s="69" t="s">
        <v>286</v>
      </c>
      <c r="C136" s="69" t="s">
        <v>51</v>
      </c>
      <c r="D136" s="69" t="s">
        <v>288</v>
      </c>
    </row>
    <row r="137" spans="1:4" hidden="1" x14ac:dyDescent="0.2">
      <c r="A137" s="69" t="s">
        <v>316</v>
      </c>
      <c r="B137" s="69" t="s">
        <v>315</v>
      </c>
      <c r="C137" s="69" t="s">
        <v>56</v>
      </c>
      <c r="D137" s="69" t="s">
        <v>317</v>
      </c>
    </row>
    <row r="138" spans="1:4" hidden="1" x14ac:dyDescent="0.2">
      <c r="A138" s="69" t="s">
        <v>682</v>
      </c>
      <c r="B138" s="69" t="s">
        <v>681</v>
      </c>
      <c r="C138" s="69" t="s">
        <v>220</v>
      </c>
      <c r="D138" s="69" t="s">
        <v>683</v>
      </c>
    </row>
    <row r="139" spans="1:4" hidden="1" x14ac:dyDescent="0.2">
      <c r="A139" s="69" t="s">
        <v>309</v>
      </c>
      <c r="B139" s="69" t="s">
        <v>308</v>
      </c>
      <c r="C139" s="69" t="s">
        <v>310</v>
      </c>
      <c r="D139" s="69" t="s">
        <v>311</v>
      </c>
    </row>
    <row r="140" spans="1:4" hidden="1" x14ac:dyDescent="0.2">
      <c r="A140" s="69" t="s">
        <v>296</v>
      </c>
      <c r="B140" s="69" t="s">
        <v>295</v>
      </c>
      <c r="C140" s="69" t="s">
        <v>297</v>
      </c>
      <c r="D140" s="69" t="s">
        <v>298</v>
      </c>
    </row>
    <row r="141" spans="1:4" hidden="1" x14ac:dyDescent="0.2">
      <c r="A141" s="69" t="s">
        <v>293</v>
      </c>
      <c r="B141" s="69" t="s">
        <v>292</v>
      </c>
      <c r="C141" s="69" t="s">
        <v>57</v>
      </c>
      <c r="D141" s="69" t="s">
        <v>294</v>
      </c>
    </row>
    <row r="142" spans="1:4" hidden="1" x14ac:dyDescent="0.2">
      <c r="A142" s="69" t="s">
        <v>305</v>
      </c>
      <c r="B142" s="69" t="s">
        <v>304</v>
      </c>
      <c r="C142" s="69" t="s">
        <v>306</v>
      </c>
      <c r="D142" s="69" t="s">
        <v>307</v>
      </c>
    </row>
    <row r="143" spans="1:4" hidden="1" x14ac:dyDescent="0.2">
      <c r="A143" s="69" t="s">
        <v>862</v>
      </c>
      <c r="B143" s="69">
        <v>840</v>
      </c>
      <c r="C143" s="69" t="s">
        <v>51</v>
      </c>
      <c r="D143" s="69"/>
    </row>
    <row r="144" spans="1:4" hidden="1" x14ac:dyDescent="0.2">
      <c r="A144" s="69" t="s">
        <v>324</v>
      </c>
      <c r="B144" s="69" t="s">
        <v>323</v>
      </c>
      <c r="C144" s="69" t="s">
        <v>64</v>
      </c>
      <c r="D144" s="69" t="s">
        <v>65</v>
      </c>
    </row>
    <row r="145" spans="1:4" hidden="1" x14ac:dyDescent="0.2">
      <c r="A145" s="69" t="s">
        <v>327</v>
      </c>
      <c r="B145" s="69" t="s">
        <v>326</v>
      </c>
      <c r="C145" s="69" t="s">
        <v>58</v>
      </c>
      <c r="D145" s="69" t="s">
        <v>328</v>
      </c>
    </row>
    <row r="146" spans="1:4" hidden="1" x14ac:dyDescent="0.2">
      <c r="A146" s="69" t="s">
        <v>322</v>
      </c>
      <c r="B146" s="69" t="s">
        <v>321</v>
      </c>
      <c r="C146" s="69" t="s">
        <v>55</v>
      </c>
      <c r="D146" s="69" t="s">
        <v>66</v>
      </c>
    </row>
    <row r="147" spans="1:4" hidden="1" x14ac:dyDescent="0.2">
      <c r="A147" s="69" t="s">
        <v>60</v>
      </c>
      <c r="B147" s="69" t="s">
        <v>325</v>
      </c>
      <c r="C147" s="69" t="s">
        <v>59</v>
      </c>
      <c r="D147" s="69" t="s">
        <v>60</v>
      </c>
    </row>
    <row r="148" spans="1:4" hidden="1" x14ac:dyDescent="0.2">
      <c r="A148" s="69" t="s">
        <v>334</v>
      </c>
      <c r="B148" s="69" t="s">
        <v>333</v>
      </c>
      <c r="C148" s="69" t="s">
        <v>62</v>
      </c>
      <c r="D148" s="69" t="s">
        <v>63</v>
      </c>
    </row>
    <row r="149" spans="1:4" hidden="1" x14ac:dyDescent="0.2">
      <c r="A149" s="69" t="s">
        <v>319</v>
      </c>
      <c r="B149" s="69" t="s">
        <v>318</v>
      </c>
      <c r="C149" s="69" t="s">
        <v>61</v>
      </c>
      <c r="D149" s="69" t="s">
        <v>320</v>
      </c>
    </row>
    <row r="150" spans="1:4" hidden="1" x14ac:dyDescent="0.2">
      <c r="A150" s="69" t="s">
        <v>507</v>
      </c>
      <c r="B150" s="69" t="s">
        <v>506</v>
      </c>
      <c r="C150" s="69" t="s">
        <v>51</v>
      </c>
      <c r="D150" s="69" t="s">
        <v>508</v>
      </c>
    </row>
    <row r="151" spans="1:4" hidden="1" x14ac:dyDescent="0.2">
      <c r="A151" s="70" t="s">
        <v>838</v>
      </c>
      <c r="B151" s="70">
        <v>800</v>
      </c>
      <c r="C151" s="70" t="s">
        <v>51</v>
      </c>
      <c r="D151" s="70" t="s">
        <v>839</v>
      </c>
    </row>
    <row r="152" spans="1:4" hidden="1" x14ac:dyDescent="0.2">
      <c r="A152" s="69" t="s">
        <v>242</v>
      </c>
      <c r="B152" s="69" t="s">
        <v>241</v>
      </c>
      <c r="C152" s="69" t="s">
        <v>243</v>
      </c>
      <c r="D152" s="69" t="s">
        <v>244</v>
      </c>
    </row>
    <row r="153" spans="1:4" hidden="1" x14ac:dyDescent="0.2">
      <c r="A153" s="69" t="s">
        <v>363</v>
      </c>
      <c r="B153" s="69" t="s">
        <v>362</v>
      </c>
      <c r="C153" s="69" t="s">
        <v>70</v>
      </c>
      <c r="D153" s="69" t="s">
        <v>364</v>
      </c>
    </row>
    <row r="154" spans="1:4" hidden="1" x14ac:dyDescent="0.2">
      <c r="A154" s="69" t="s">
        <v>343</v>
      </c>
      <c r="B154" s="69" t="s">
        <v>342</v>
      </c>
      <c r="C154" s="69" t="s">
        <v>344</v>
      </c>
      <c r="D154" s="69" t="s">
        <v>343</v>
      </c>
    </row>
    <row r="155" spans="1:4" hidden="1" x14ac:dyDescent="0.2">
      <c r="A155" s="70" t="s">
        <v>824</v>
      </c>
      <c r="B155" s="70">
        <v>793</v>
      </c>
      <c r="C155" s="70" t="s">
        <v>51</v>
      </c>
      <c r="D155" s="70" t="s">
        <v>825</v>
      </c>
    </row>
    <row r="156" spans="1:4" hidden="1" x14ac:dyDescent="0.2">
      <c r="A156" s="69" t="s">
        <v>349</v>
      </c>
      <c r="B156" s="69" t="s">
        <v>348</v>
      </c>
      <c r="C156" s="69" t="s">
        <v>71</v>
      </c>
      <c r="D156" s="69" t="s">
        <v>350</v>
      </c>
    </row>
    <row r="157" spans="1:4" hidden="1" x14ac:dyDescent="0.2">
      <c r="A157" s="69" t="s">
        <v>339</v>
      </c>
      <c r="B157" s="69" t="s">
        <v>338</v>
      </c>
      <c r="C157" s="69" t="s">
        <v>340</v>
      </c>
      <c r="D157" s="69" t="s">
        <v>341</v>
      </c>
    </row>
    <row r="158" spans="1:4" hidden="1" x14ac:dyDescent="0.2">
      <c r="A158" s="69" t="s">
        <v>336</v>
      </c>
      <c r="B158" s="69" t="s">
        <v>335</v>
      </c>
      <c r="C158" s="69" t="s">
        <v>236</v>
      </c>
      <c r="D158" s="69" t="s">
        <v>337</v>
      </c>
    </row>
    <row r="159" spans="1:4" hidden="1" x14ac:dyDescent="0.2">
      <c r="A159" s="69" t="s">
        <v>366</v>
      </c>
      <c r="B159" s="69" t="s">
        <v>365</v>
      </c>
      <c r="C159" s="69" t="s">
        <v>51</v>
      </c>
      <c r="D159" s="69" t="s">
        <v>367</v>
      </c>
    </row>
    <row r="160" spans="1:4" hidden="1" x14ac:dyDescent="0.2">
      <c r="A160" s="69" t="s">
        <v>873</v>
      </c>
      <c r="B160" s="69" t="s">
        <v>368</v>
      </c>
      <c r="C160" s="69" t="s">
        <v>72</v>
      </c>
      <c r="D160" s="69" t="s">
        <v>874</v>
      </c>
    </row>
    <row r="161" spans="1:4" hidden="1" x14ac:dyDescent="0.2">
      <c r="A161" s="69" t="s">
        <v>358</v>
      </c>
      <c r="B161" s="69" t="s">
        <v>357</v>
      </c>
      <c r="C161" s="69" t="s">
        <v>77</v>
      </c>
      <c r="D161" s="69" t="s">
        <v>76</v>
      </c>
    </row>
    <row r="162" spans="1:4" hidden="1" x14ac:dyDescent="0.2">
      <c r="A162" s="69" t="s">
        <v>360</v>
      </c>
      <c r="B162" s="69" t="s">
        <v>359</v>
      </c>
      <c r="C162" s="69" t="s">
        <v>51</v>
      </c>
      <c r="D162" s="69" t="s">
        <v>361</v>
      </c>
    </row>
    <row r="163" spans="1:4" hidden="1" x14ac:dyDescent="0.2">
      <c r="A163" s="69" t="s">
        <v>884</v>
      </c>
      <c r="B163" s="69">
        <v>802</v>
      </c>
      <c r="C163" s="69" t="s">
        <v>51</v>
      </c>
      <c r="D163" s="69" t="s">
        <v>885</v>
      </c>
    </row>
    <row r="164" spans="1:4" hidden="1" x14ac:dyDescent="0.2">
      <c r="A164" s="69" t="s">
        <v>370</v>
      </c>
      <c r="B164" s="69" t="s">
        <v>369</v>
      </c>
      <c r="C164" s="69" t="s">
        <v>73</v>
      </c>
      <c r="D164" s="69" t="s">
        <v>370</v>
      </c>
    </row>
    <row r="165" spans="1:4" hidden="1" x14ac:dyDescent="0.2">
      <c r="A165" s="69" t="s">
        <v>346</v>
      </c>
      <c r="B165" s="69" t="s">
        <v>345</v>
      </c>
      <c r="C165" s="69" t="s">
        <v>243</v>
      </c>
      <c r="D165" s="69" t="s">
        <v>347</v>
      </c>
    </row>
    <row r="166" spans="1:4" hidden="1" x14ac:dyDescent="0.2">
      <c r="A166" s="70" t="s">
        <v>826</v>
      </c>
      <c r="B166" s="70">
        <v>794</v>
      </c>
      <c r="C166" s="70" t="s">
        <v>51</v>
      </c>
      <c r="D166" s="70" t="s">
        <v>827</v>
      </c>
    </row>
    <row r="167" spans="1:4" hidden="1" x14ac:dyDescent="0.2">
      <c r="A167" s="69" t="s">
        <v>775</v>
      </c>
      <c r="B167" s="69" t="s">
        <v>774</v>
      </c>
      <c r="C167" s="69" t="s">
        <v>78</v>
      </c>
      <c r="D167" s="69" t="s">
        <v>776</v>
      </c>
    </row>
    <row r="168" spans="1:4" hidden="1" x14ac:dyDescent="0.2">
      <c r="A168" s="69" t="s">
        <v>394</v>
      </c>
      <c r="B168" s="69" t="s">
        <v>393</v>
      </c>
      <c r="C168" s="69" t="s">
        <v>395</v>
      </c>
      <c r="D168" s="69" t="s">
        <v>396</v>
      </c>
    </row>
    <row r="169" spans="1:4" hidden="1" x14ac:dyDescent="0.2">
      <c r="A169" s="69" t="s">
        <v>379</v>
      </c>
      <c r="B169" s="69" t="s">
        <v>378</v>
      </c>
      <c r="C169" s="69" t="s">
        <v>69</v>
      </c>
      <c r="D169" s="69" t="s">
        <v>380</v>
      </c>
    </row>
    <row r="170" spans="1:4" hidden="1" x14ac:dyDescent="0.2">
      <c r="A170" s="69" t="s">
        <v>388</v>
      </c>
      <c r="B170" s="69" t="s">
        <v>387</v>
      </c>
      <c r="C170" s="69" t="s">
        <v>51</v>
      </c>
      <c r="D170" s="69" t="s">
        <v>389</v>
      </c>
    </row>
    <row r="171" spans="1:4" hidden="1" x14ac:dyDescent="0.2">
      <c r="A171" s="69" t="s">
        <v>382</v>
      </c>
      <c r="B171" s="69" t="s">
        <v>381</v>
      </c>
      <c r="C171" s="69" t="s">
        <v>67</v>
      </c>
      <c r="D171" s="69" t="s">
        <v>68</v>
      </c>
    </row>
    <row r="172" spans="1:4" hidden="1" x14ac:dyDescent="0.2">
      <c r="A172" s="69" t="s">
        <v>375</v>
      </c>
      <c r="B172" s="69" t="s">
        <v>374</v>
      </c>
      <c r="C172" s="69" t="s">
        <v>376</v>
      </c>
      <c r="D172" s="71" t="s">
        <v>377</v>
      </c>
    </row>
    <row r="173" spans="1:4" hidden="1" x14ac:dyDescent="0.2">
      <c r="A173" s="69" t="s">
        <v>391</v>
      </c>
      <c r="B173" s="69" t="s">
        <v>390</v>
      </c>
      <c r="C173" s="69" t="s">
        <v>43</v>
      </c>
      <c r="D173" s="69" t="s">
        <v>392</v>
      </c>
    </row>
    <row r="174" spans="1:4" hidden="1" x14ac:dyDescent="0.2">
      <c r="A174" s="69" t="s">
        <v>887</v>
      </c>
      <c r="B174" s="69">
        <v>853</v>
      </c>
      <c r="C174" s="69" t="s">
        <v>51</v>
      </c>
      <c r="D174" s="69" t="s">
        <v>888</v>
      </c>
    </row>
    <row r="175" spans="1:4" hidden="1" x14ac:dyDescent="0.2">
      <c r="A175" s="69" t="s">
        <v>398</v>
      </c>
      <c r="B175" s="69" t="s">
        <v>397</v>
      </c>
      <c r="C175" s="69" t="s">
        <v>51</v>
      </c>
      <c r="D175" s="69" t="s">
        <v>398</v>
      </c>
    </row>
    <row r="176" spans="1:4" hidden="1" x14ac:dyDescent="0.2">
      <c r="A176" s="69" t="s">
        <v>400</v>
      </c>
      <c r="B176" s="69" t="s">
        <v>399</v>
      </c>
      <c r="C176" s="69" t="s">
        <v>401</v>
      </c>
      <c r="D176" s="69" t="s">
        <v>402</v>
      </c>
    </row>
    <row r="177" spans="1:4" hidden="1" x14ac:dyDescent="0.2">
      <c r="A177" s="70" t="s">
        <v>820</v>
      </c>
      <c r="B177" s="70">
        <v>783</v>
      </c>
      <c r="C177" s="70" t="s">
        <v>51</v>
      </c>
      <c r="D177" s="70" t="s">
        <v>405</v>
      </c>
    </row>
    <row r="178" spans="1:4" hidden="1" x14ac:dyDescent="0.2">
      <c r="A178" s="69" t="s">
        <v>404</v>
      </c>
      <c r="B178" s="69" t="s">
        <v>403</v>
      </c>
      <c r="C178" s="69" t="s">
        <v>51</v>
      </c>
      <c r="D178" s="69" t="s">
        <v>405</v>
      </c>
    </row>
    <row r="179" spans="1:4" hidden="1" x14ac:dyDescent="0.2">
      <c r="A179" s="69" t="s">
        <v>847</v>
      </c>
      <c r="B179" s="69">
        <v>831</v>
      </c>
      <c r="C179" s="69" t="s">
        <v>51</v>
      </c>
      <c r="D179" s="69" t="s">
        <v>848</v>
      </c>
    </row>
    <row r="180" spans="1:4" hidden="1" x14ac:dyDescent="0.2">
      <c r="A180" s="69" t="s">
        <v>417</v>
      </c>
      <c r="B180" s="69" t="s">
        <v>416</v>
      </c>
      <c r="C180" s="69" t="s">
        <v>418</v>
      </c>
      <c r="D180" s="69" t="s">
        <v>419</v>
      </c>
    </row>
    <row r="181" spans="1:4" hidden="1" x14ac:dyDescent="0.2">
      <c r="A181" s="69" t="s">
        <v>849</v>
      </c>
      <c r="B181" s="69">
        <v>830</v>
      </c>
      <c r="C181" s="69" t="s">
        <v>51</v>
      </c>
      <c r="D181" s="69" t="s">
        <v>850</v>
      </c>
    </row>
    <row r="182" spans="1:4" hidden="1" x14ac:dyDescent="0.2">
      <c r="A182" s="69" t="s">
        <v>851</v>
      </c>
      <c r="B182" s="69">
        <v>829</v>
      </c>
      <c r="C182" s="69" t="s">
        <v>51</v>
      </c>
      <c r="D182" s="69" t="s">
        <v>852</v>
      </c>
    </row>
    <row r="183" spans="1:4" hidden="1" x14ac:dyDescent="0.2">
      <c r="A183" s="70" t="s">
        <v>818</v>
      </c>
      <c r="B183" s="70">
        <v>792</v>
      </c>
      <c r="C183" s="70" t="s">
        <v>51</v>
      </c>
      <c r="D183" s="70" t="s">
        <v>819</v>
      </c>
    </row>
    <row r="184" spans="1:4" hidden="1" x14ac:dyDescent="0.2">
      <c r="A184" s="69" t="s">
        <v>407</v>
      </c>
      <c r="B184" s="69" t="s">
        <v>406</v>
      </c>
      <c r="C184" s="69" t="s">
        <v>408</v>
      </c>
      <c r="D184" s="69" t="s">
        <v>409</v>
      </c>
    </row>
    <row r="185" spans="1:4" hidden="1" x14ac:dyDescent="0.2">
      <c r="A185" s="69" t="s">
        <v>411</v>
      </c>
      <c r="B185" s="69" t="s">
        <v>410</v>
      </c>
      <c r="C185" s="69" t="s">
        <v>51</v>
      </c>
      <c r="D185" s="69" t="s">
        <v>412</v>
      </c>
    </row>
    <row r="186" spans="1:4" hidden="1" x14ac:dyDescent="0.2">
      <c r="A186" s="69" t="s">
        <v>421</v>
      </c>
      <c r="B186" s="69" t="s">
        <v>420</v>
      </c>
      <c r="C186" s="69" t="s">
        <v>51</v>
      </c>
      <c r="D186" s="69" t="s">
        <v>422</v>
      </c>
    </row>
    <row r="187" spans="1:4" hidden="1" x14ac:dyDescent="0.2">
      <c r="A187" s="69" t="s">
        <v>430</v>
      </c>
      <c r="B187" s="69" t="s">
        <v>429</v>
      </c>
      <c r="C187" s="69" t="s">
        <v>431</v>
      </c>
      <c r="D187" s="69" t="s">
        <v>432</v>
      </c>
    </row>
    <row r="188" spans="1:4" hidden="1" x14ac:dyDescent="0.2">
      <c r="A188" s="69" t="s">
        <v>424</v>
      </c>
      <c r="B188" s="69" t="s">
        <v>423</v>
      </c>
      <c r="C188" s="69" t="s">
        <v>236</v>
      </c>
      <c r="D188" s="69" t="s">
        <v>425</v>
      </c>
    </row>
    <row r="189" spans="1:4" hidden="1" x14ac:dyDescent="0.2">
      <c r="A189" s="69" t="s">
        <v>446</v>
      </c>
      <c r="B189" s="69" t="s">
        <v>445</v>
      </c>
      <c r="C189" s="69" t="s">
        <v>51</v>
      </c>
      <c r="D189" s="69" t="s">
        <v>447</v>
      </c>
    </row>
    <row r="190" spans="1:4" hidden="1" x14ac:dyDescent="0.2">
      <c r="A190" s="69" t="s">
        <v>434</v>
      </c>
      <c r="B190" s="69" t="s">
        <v>433</v>
      </c>
      <c r="C190" s="69" t="s">
        <v>435</v>
      </c>
      <c r="D190" s="69" t="s">
        <v>436</v>
      </c>
    </row>
    <row r="191" spans="1:4" hidden="1" x14ac:dyDescent="0.2">
      <c r="A191" s="69" t="s">
        <v>442</v>
      </c>
      <c r="B191" s="69" t="s">
        <v>441</v>
      </c>
      <c r="C191" s="69" t="s">
        <v>443</v>
      </c>
      <c r="D191" s="69" t="s">
        <v>444</v>
      </c>
    </row>
    <row r="192" spans="1:4" hidden="1" x14ac:dyDescent="0.2">
      <c r="A192" s="69" t="s">
        <v>427</v>
      </c>
      <c r="B192" s="69" t="s">
        <v>426</v>
      </c>
      <c r="C192" s="69" t="s">
        <v>428</v>
      </c>
      <c r="D192" s="69" t="s">
        <v>427</v>
      </c>
    </row>
    <row r="193" spans="1:4" hidden="1" x14ac:dyDescent="0.2">
      <c r="A193" s="69" t="s">
        <v>438</v>
      </c>
      <c r="B193" s="69" t="s">
        <v>437</v>
      </c>
      <c r="C193" s="69" t="s">
        <v>439</v>
      </c>
      <c r="D193" s="69" t="s">
        <v>440</v>
      </c>
    </row>
    <row r="194" spans="1:4" hidden="1" x14ac:dyDescent="0.2">
      <c r="A194" s="69" t="s">
        <v>642</v>
      </c>
      <c r="B194" s="69" t="s">
        <v>641</v>
      </c>
      <c r="C194" s="69" t="s">
        <v>72</v>
      </c>
      <c r="D194" s="69" t="s">
        <v>643</v>
      </c>
    </row>
    <row r="195" spans="1:4" hidden="1" x14ac:dyDescent="0.2">
      <c r="A195" s="69" t="s">
        <v>645</v>
      </c>
      <c r="B195" s="69" t="s">
        <v>644</v>
      </c>
      <c r="C195" s="69" t="s">
        <v>459</v>
      </c>
      <c r="D195" s="69" t="s">
        <v>646</v>
      </c>
    </row>
    <row r="196" spans="1:4" hidden="1" x14ac:dyDescent="0.2">
      <c r="A196" s="69" t="s">
        <v>896</v>
      </c>
      <c r="B196" s="69">
        <v>858</v>
      </c>
      <c r="C196" s="69" t="s">
        <v>51</v>
      </c>
      <c r="D196" s="69" t="s">
        <v>897</v>
      </c>
    </row>
    <row r="197" spans="1:4" hidden="1" x14ac:dyDescent="0.2">
      <c r="A197" s="69" t="s">
        <v>880</v>
      </c>
      <c r="B197" s="69">
        <v>850</v>
      </c>
      <c r="C197" s="69" t="s">
        <v>51</v>
      </c>
      <c r="D197" s="69" t="s">
        <v>881</v>
      </c>
    </row>
    <row r="198" spans="1:4" hidden="1" x14ac:dyDescent="0.2">
      <c r="A198" s="69" t="s">
        <v>510</v>
      </c>
      <c r="B198" s="69" t="s">
        <v>509</v>
      </c>
      <c r="C198" s="69" t="s">
        <v>511</v>
      </c>
      <c r="D198" s="69" t="s">
        <v>512</v>
      </c>
    </row>
    <row r="199" spans="1:4" hidden="1" x14ac:dyDescent="0.2">
      <c r="A199" s="69" t="s">
        <v>517</v>
      </c>
      <c r="B199" s="69" t="s">
        <v>516</v>
      </c>
      <c r="C199" s="69" t="s">
        <v>518</v>
      </c>
      <c r="D199" s="69" t="s">
        <v>519</v>
      </c>
    </row>
    <row r="200" spans="1:4" hidden="1" x14ac:dyDescent="0.2">
      <c r="A200" s="69" t="s">
        <v>456</v>
      </c>
      <c r="B200" s="69" t="s">
        <v>455</v>
      </c>
      <c r="C200" s="69" t="s">
        <v>51</v>
      </c>
      <c r="D200" s="69" t="s">
        <v>456</v>
      </c>
    </row>
    <row r="201" spans="1:4" hidden="1" x14ac:dyDescent="0.2">
      <c r="A201" s="69" t="s">
        <v>458</v>
      </c>
      <c r="B201" s="69" t="s">
        <v>457</v>
      </c>
      <c r="C201" s="69" t="s">
        <v>459</v>
      </c>
      <c r="D201" s="69" t="s">
        <v>460</v>
      </c>
    </row>
    <row r="202" spans="1:4" hidden="1" x14ac:dyDescent="0.2">
      <c r="A202" s="69" t="s">
        <v>495</v>
      </c>
      <c r="B202" s="69" t="s">
        <v>494</v>
      </c>
      <c r="C202" s="69" t="s">
        <v>496</v>
      </c>
      <c r="D202" s="69" t="s">
        <v>497</v>
      </c>
    </row>
    <row r="203" spans="1:4" hidden="1" x14ac:dyDescent="0.2">
      <c r="A203" s="69" t="s">
        <v>524</v>
      </c>
      <c r="B203" s="69" t="s">
        <v>523</v>
      </c>
      <c r="C203" s="69" t="s">
        <v>525</v>
      </c>
      <c r="D203" s="69" t="s">
        <v>526</v>
      </c>
    </row>
    <row r="204" spans="1:4" hidden="1" x14ac:dyDescent="0.2">
      <c r="A204" s="69" t="s">
        <v>532</v>
      </c>
      <c r="B204" s="69" t="s">
        <v>531</v>
      </c>
      <c r="C204" s="69" t="s">
        <v>533</v>
      </c>
      <c r="D204" s="69" t="s">
        <v>534</v>
      </c>
    </row>
    <row r="205" spans="1:4" hidden="1" x14ac:dyDescent="0.2">
      <c r="A205" s="69" t="s">
        <v>540</v>
      </c>
      <c r="B205" s="69" t="s">
        <v>539</v>
      </c>
      <c r="C205" s="69" t="s">
        <v>541</v>
      </c>
      <c r="D205" s="69" t="s">
        <v>542</v>
      </c>
    </row>
    <row r="206" spans="1:4" hidden="1" x14ac:dyDescent="0.2">
      <c r="A206" s="69" t="s">
        <v>536</v>
      </c>
      <c r="B206" s="69" t="s">
        <v>535</v>
      </c>
      <c r="C206" s="69" t="s">
        <v>537</v>
      </c>
      <c r="D206" s="69" t="s">
        <v>538</v>
      </c>
    </row>
    <row r="207" spans="1:4" hidden="1" x14ac:dyDescent="0.2">
      <c r="A207" s="69" t="s">
        <v>528</v>
      </c>
      <c r="B207" s="69" t="s">
        <v>527</v>
      </c>
      <c r="C207" s="69" t="s">
        <v>529</v>
      </c>
      <c r="D207" s="69" t="s">
        <v>530</v>
      </c>
    </row>
    <row r="208" spans="1:4" hidden="1" x14ac:dyDescent="0.2">
      <c r="A208" s="69" t="s">
        <v>452</v>
      </c>
      <c r="B208" s="69" t="s">
        <v>451</v>
      </c>
      <c r="C208" s="69" t="s">
        <v>453</v>
      </c>
      <c r="D208" s="69" t="s">
        <v>454</v>
      </c>
    </row>
    <row r="209" spans="1:4" hidden="1" x14ac:dyDescent="0.2">
      <c r="A209" s="69" t="s">
        <v>464</v>
      </c>
      <c r="B209" s="69" t="s">
        <v>463</v>
      </c>
      <c r="C209" s="69" t="s">
        <v>465</v>
      </c>
      <c r="D209" s="69" t="s">
        <v>466</v>
      </c>
    </row>
    <row r="210" spans="1:4" hidden="1" x14ac:dyDescent="0.2">
      <c r="A210" s="69" t="s">
        <v>468</v>
      </c>
      <c r="B210" s="69" t="s">
        <v>467</v>
      </c>
      <c r="C210" s="69" t="s">
        <v>469</v>
      </c>
      <c r="D210" s="69" t="s">
        <v>466</v>
      </c>
    </row>
    <row r="211" spans="1:4" hidden="1" x14ac:dyDescent="0.2">
      <c r="A211" s="69" t="s">
        <v>479</v>
      </c>
      <c r="B211" s="69" t="s">
        <v>478</v>
      </c>
      <c r="C211" s="69" t="s">
        <v>480</v>
      </c>
      <c r="D211" s="69" t="s">
        <v>481</v>
      </c>
    </row>
    <row r="212" spans="1:4" hidden="1" x14ac:dyDescent="0.2">
      <c r="A212" s="69" t="s">
        <v>487</v>
      </c>
      <c r="B212" s="69" t="s">
        <v>486</v>
      </c>
      <c r="C212" s="69" t="s">
        <v>488</v>
      </c>
      <c r="D212" s="69" t="s">
        <v>489</v>
      </c>
    </row>
    <row r="213" spans="1:4" hidden="1" x14ac:dyDescent="0.2">
      <c r="A213" s="69" t="s">
        <v>483</v>
      </c>
      <c r="B213" s="69" t="s">
        <v>482</v>
      </c>
      <c r="C213" s="69" t="s">
        <v>484</v>
      </c>
      <c r="D213" s="69" t="s">
        <v>485</v>
      </c>
    </row>
    <row r="214" spans="1:4" hidden="1" x14ac:dyDescent="0.2">
      <c r="A214" s="69" t="s">
        <v>547</v>
      </c>
      <c r="B214" s="69" t="s">
        <v>546</v>
      </c>
      <c r="C214" s="69" t="s">
        <v>548</v>
      </c>
      <c r="D214" s="69" t="s">
        <v>549</v>
      </c>
    </row>
    <row r="215" spans="1:4" hidden="1" x14ac:dyDescent="0.2">
      <c r="A215" s="69" t="s">
        <v>551</v>
      </c>
      <c r="B215" s="69" t="s">
        <v>550</v>
      </c>
      <c r="C215" s="69" t="s">
        <v>552</v>
      </c>
      <c r="D215" s="69" t="s">
        <v>553</v>
      </c>
    </row>
    <row r="216" spans="1:4" hidden="1" x14ac:dyDescent="0.2">
      <c r="A216" s="69" t="s">
        <v>475</v>
      </c>
      <c r="B216" s="69" t="s">
        <v>474</v>
      </c>
      <c r="C216" s="69" t="s">
        <v>476</v>
      </c>
      <c r="D216" s="69" t="s">
        <v>477</v>
      </c>
    </row>
    <row r="217" spans="1:4" hidden="1" x14ac:dyDescent="0.2">
      <c r="A217" s="69" t="s">
        <v>491</v>
      </c>
      <c r="B217" s="69" t="s">
        <v>490</v>
      </c>
      <c r="C217" s="69" t="s">
        <v>492</v>
      </c>
      <c r="D217" s="69" t="s">
        <v>493</v>
      </c>
    </row>
    <row r="218" spans="1:4" hidden="1" x14ac:dyDescent="0.2">
      <c r="A218" s="69" t="s">
        <v>462</v>
      </c>
      <c r="B218" s="69" t="s">
        <v>461</v>
      </c>
      <c r="C218" s="69" t="s">
        <v>51</v>
      </c>
      <c r="D218" s="69" t="s">
        <v>460</v>
      </c>
    </row>
    <row r="219" spans="1:4" hidden="1" x14ac:dyDescent="0.2">
      <c r="A219" s="69" t="s">
        <v>110</v>
      </c>
      <c r="B219" s="69" t="s">
        <v>109</v>
      </c>
      <c r="C219" s="69" t="s">
        <v>111</v>
      </c>
      <c r="D219" s="69" t="s">
        <v>112</v>
      </c>
    </row>
    <row r="220" spans="1:4" hidden="1" x14ac:dyDescent="0.2">
      <c r="A220" s="69" t="s">
        <v>503</v>
      </c>
      <c r="B220" s="69" t="s">
        <v>502</v>
      </c>
      <c r="C220" s="69" t="s">
        <v>504</v>
      </c>
      <c r="D220" s="69" t="s">
        <v>505</v>
      </c>
    </row>
    <row r="221" spans="1:4" hidden="1" x14ac:dyDescent="0.2">
      <c r="A221" s="69" t="s">
        <v>449</v>
      </c>
      <c r="B221" s="69" t="s">
        <v>448</v>
      </c>
      <c r="C221" s="69" t="s">
        <v>51</v>
      </c>
      <c r="D221" s="69" t="s">
        <v>450</v>
      </c>
    </row>
    <row r="222" spans="1:4" hidden="1" x14ac:dyDescent="0.2">
      <c r="A222" s="69" t="s">
        <v>846</v>
      </c>
      <c r="B222" s="69" t="s">
        <v>448</v>
      </c>
      <c r="C222" s="69" t="s">
        <v>498</v>
      </c>
      <c r="D222" s="69" t="s">
        <v>499</v>
      </c>
    </row>
    <row r="223" spans="1:4" hidden="1" x14ac:dyDescent="0.2">
      <c r="A223" s="69" t="s">
        <v>514</v>
      </c>
      <c r="B223" s="69" t="s">
        <v>513</v>
      </c>
      <c r="C223" s="69" t="s">
        <v>51</v>
      </c>
      <c r="D223" s="69" t="s">
        <v>515</v>
      </c>
    </row>
    <row r="224" spans="1:4" hidden="1" x14ac:dyDescent="0.2">
      <c r="A224" s="69" t="s">
        <v>521</v>
      </c>
      <c r="B224" s="69" t="s">
        <v>520</v>
      </c>
      <c r="C224" s="69" t="s">
        <v>51</v>
      </c>
      <c r="D224" s="69" t="s">
        <v>522</v>
      </c>
    </row>
    <row r="225" spans="1:4" hidden="1" x14ac:dyDescent="0.2">
      <c r="A225" s="69" t="s">
        <v>544</v>
      </c>
      <c r="B225" s="69" t="s">
        <v>543</v>
      </c>
      <c r="C225" s="69" t="s">
        <v>51</v>
      </c>
      <c r="D225" s="69" t="s">
        <v>545</v>
      </c>
    </row>
    <row r="226" spans="1:4" hidden="1" x14ac:dyDescent="0.2">
      <c r="A226" s="69" t="s">
        <v>471</v>
      </c>
      <c r="B226" s="69" t="s">
        <v>470</v>
      </c>
      <c r="C226" s="69" t="s">
        <v>472</v>
      </c>
      <c r="D226" s="69" t="s">
        <v>473</v>
      </c>
    </row>
    <row r="227" spans="1:4" hidden="1" x14ac:dyDescent="0.2">
      <c r="A227" s="69" t="s">
        <v>853</v>
      </c>
      <c r="B227" s="69">
        <v>832</v>
      </c>
      <c r="C227" s="69" t="s">
        <v>51</v>
      </c>
      <c r="D227" s="69" t="s">
        <v>854</v>
      </c>
    </row>
    <row r="228" spans="1:4" hidden="1" x14ac:dyDescent="0.2">
      <c r="A228" s="69" t="s">
        <v>577</v>
      </c>
      <c r="B228" s="69" t="s">
        <v>576</v>
      </c>
      <c r="C228" s="69" t="s">
        <v>77</v>
      </c>
      <c r="D228" s="69" t="s">
        <v>578</v>
      </c>
    </row>
    <row r="229" spans="1:4" hidden="1" x14ac:dyDescent="0.2">
      <c r="A229" s="69" t="s">
        <v>555</v>
      </c>
      <c r="B229" s="69" t="s">
        <v>554</v>
      </c>
      <c r="C229" s="69" t="s">
        <v>75</v>
      </c>
      <c r="D229" s="69" t="s">
        <v>556</v>
      </c>
    </row>
    <row r="230" spans="1:4" hidden="1" x14ac:dyDescent="0.2">
      <c r="A230" s="69" t="s">
        <v>567</v>
      </c>
      <c r="B230" s="69" t="s">
        <v>566</v>
      </c>
      <c r="C230" s="69" t="s">
        <v>51</v>
      </c>
      <c r="D230" s="69" t="s">
        <v>568</v>
      </c>
    </row>
    <row r="231" spans="1:4" hidden="1" x14ac:dyDescent="0.2">
      <c r="A231" s="69" t="s">
        <v>215</v>
      </c>
      <c r="B231" s="69" t="s">
        <v>214</v>
      </c>
      <c r="C231" s="69" t="s">
        <v>216</v>
      </c>
      <c r="D231" s="69" t="s">
        <v>217</v>
      </c>
    </row>
    <row r="232" spans="1:4" hidden="1" x14ac:dyDescent="0.2">
      <c r="A232" s="69" t="s">
        <v>561</v>
      </c>
      <c r="B232" s="69" t="s">
        <v>560</v>
      </c>
      <c r="C232" s="69" t="s">
        <v>43</v>
      </c>
      <c r="D232" s="69" t="s">
        <v>562</v>
      </c>
    </row>
    <row r="233" spans="1:4" hidden="1" x14ac:dyDescent="0.2">
      <c r="A233" s="69" t="s">
        <v>580</v>
      </c>
      <c r="B233" s="69" t="s">
        <v>579</v>
      </c>
      <c r="C233" s="69" t="s">
        <v>51</v>
      </c>
      <c r="D233" s="69" t="s">
        <v>581</v>
      </c>
    </row>
    <row r="234" spans="1:4" hidden="1" x14ac:dyDescent="0.2">
      <c r="A234" s="69" t="s">
        <v>583</v>
      </c>
      <c r="B234" s="69" t="s">
        <v>582</v>
      </c>
      <c r="C234" s="69" t="s">
        <v>584</v>
      </c>
      <c r="D234" s="69" t="s">
        <v>585</v>
      </c>
    </row>
    <row r="235" spans="1:4" hidden="1" x14ac:dyDescent="0.2">
      <c r="A235" s="69" t="s">
        <v>558</v>
      </c>
      <c r="B235" s="69" t="s">
        <v>557</v>
      </c>
      <c r="C235" s="69" t="s">
        <v>229</v>
      </c>
      <c r="D235" s="69" t="s">
        <v>559</v>
      </c>
    </row>
    <row r="236" spans="1:4" hidden="1" x14ac:dyDescent="0.2">
      <c r="A236" s="69" t="s">
        <v>594</v>
      </c>
      <c r="B236" s="69" t="s">
        <v>593</v>
      </c>
      <c r="C236" s="69" t="s">
        <v>73</v>
      </c>
      <c r="D236" s="69" t="s">
        <v>595</v>
      </c>
    </row>
    <row r="237" spans="1:4" hidden="1" x14ac:dyDescent="0.2">
      <c r="A237" s="69" t="s">
        <v>573</v>
      </c>
      <c r="B237" s="69" t="s">
        <v>572</v>
      </c>
      <c r="C237" s="69" t="s">
        <v>574</v>
      </c>
      <c r="D237" s="69" t="s">
        <v>575</v>
      </c>
    </row>
    <row r="238" spans="1:4" hidden="1" x14ac:dyDescent="0.2">
      <c r="A238" s="69" t="s">
        <v>564</v>
      </c>
      <c r="B238" s="69" t="s">
        <v>563</v>
      </c>
      <c r="C238" s="69" t="s">
        <v>565</v>
      </c>
      <c r="D238" s="69" t="s">
        <v>564</v>
      </c>
    </row>
    <row r="239" spans="1:4" hidden="1" x14ac:dyDescent="0.2">
      <c r="A239" s="69" t="s">
        <v>570</v>
      </c>
      <c r="B239" s="69" t="s">
        <v>569</v>
      </c>
      <c r="C239" s="69" t="s">
        <v>571</v>
      </c>
      <c r="D239" s="69" t="s">
        <v>570</v>
      </c>
    </row>
    <row r="240" spans="1:4" hidden="1" x14ac:dyDescent="0.2">
      <c r="A240" s="69" t="s">
        <v>330</v>
      </c>
      <c r="B240" s="69" t="s">
        <v>329</v>
      </c>
      <c r="C240" s="69" t="s">
        <v>331</v>
      </c>
      <c r="D240" s="69" t="s">
        <v>332</v>
      </c>
    </row>
    <row r="241" spans="1:4" hidden="1" x14ac:dyDescent="0.2">
      <c r="A241" s="69" t="s">
        <v>600</v>
      </c>
      <c r="B241" s="69" t="s">
        <v>599</v>
      </c>
      <c r="C241" s="69" t="s">
        <v>601</v>
      </c>
      <c r="D241" s="69" t="s">
        <v>602</v>
      </c>
    </row>
    <row r="242" spans="1:4" hidden="1" x14ac:dyDescent="0.2">
      <c r="A242" s="69" t="s">
        <v>855</v>
      </c>
      <c r="B242" s="69">
        <v>833</v>
      </c>
      <c r="C242" s="69" t="s">
        <v>51</v>
      </c>
      <c r="D242" s="69" t="s">
        <v>856</v>
      </c>
    </row>
    <row r="243" spans="1:4" hidden="1" x14ac:dyDescent="0.2">
      <c r="A243" s="69" t="s">
        <v>591</v>
      </c>
      <c r="B243" s="69" t="s">
        <v>590</v>
      </c>
      <c r="C243" s="69" t="s">
        <v>51</v>
      </c>
      <c r="D243" s="69" t="s">
        <v>592</v>
      </c>
    </row>
    <row r="244" spans="1:4" hidden="1" x14ac:dyDescent="0.2">
      <c r="A244" s="69" t="s">
        <v>604</v>
      </c>
      <c r="B244" s="69" t="s">
        <v>603</v>
      </c>
      <c r="C244" s="69" t="s">
        <v>149</v>
      </c>
      <c r="D244" s="69" t="s">
        <v>605</v>
      </c>
    </row>
    <row r="245" spans="1:4" hidden="1" x14ac:dyDescent="0.2">
      <c r="A245" s="69" t="s">
        <v>372</v>
      </c>
      <c r="B245" s="69" t="s">
        <v>371</v>
      </c>
      <c r="C245" s="69" t="s">
        <v>77</v>
      </c>
      <c r="D245" s="69" t="s">
        <v>373</v>
      </c>
    </row>
    <row r="246" spans="1:4" hidden="1" x14ac:dyDescent="0.2">
      <c r="A246" s="69" t="s">
        <v>384</v>
      </c>
      <c r="B246" s="69" t="s">
        <v>383</v>
      </c>
      <c r="C246" s="69" t="s">
        <v>385</v>
      </c>
      <c r="D246" s="69" t="s">
        <v>386</v>
      </c>
    </row>
    <row r="247" spans="1:4" hidden="1" x14ac:dyDescent="0.2">
      <c r="A247" s="69" t="s">
        <v>857</v>
      </c>
      <c r="B247" s="69">
        <v>834</v>
      </c>
      <c r="C247" s="69" t="s">
        <v>51</v>
      </c>
      <c r="D247" s="69" t="s">
        <v>858</v>
      </c>
    </row>
    <row r="248" spans="1:4" hidden="1" x14ac:dyDescent="0.2">
      <c r="A248" s="69" t="s">
        <v>616</v>
      </c>
      <c r="B248" s="69" t="s">
        <v>615</v>
      </c>
      <c r="C248" s="69" t="s">
        <v>617</v>
      </c>
      <c r="D248" s="69" t="s">
        <v>618</v>
      </c>
    </row>
    <row r="249" spans="1:4" hidden="1" x14ac:dyDescent="0.2">
      <c r="A249" s="69" t="s">
        <v>754</v>
      </c>
      <c r="B249" s="69" t="s">
        <v>753</v>
      </c>
      <c r="C249" s="69" t="s">
        <v>51</v>
      </c>
      <c r="D249" s="69" t="s">
        <v>755</v>
      </c>
    </row>
    <row r="250" spans="1:4" hidden="1" x14ac:dyDescent="0.2">
      <c r="A250" s="69" t="s">
        <v>610</v>
      </c>
      <c r="B250" s="69" t="s">
        <v>609</v>
      </c>
      <c r="C250" s="69" t="s">
        <v>216</v>
      </c>
      <c r="D250" s="69" t="s">
        <v>611</v>
      </c>
    </row>
    <row r="251" spans="1:4" hidden="1" x14ac:dyDescent="0.2">
      <c r="A251" s="69" t="s">
        <v>620</v>
      </c>
      <c r="B251" s="69" t="s">
        <v>619</v>
      </c>
      <c r="C251" s="69" t="s">
        <v>149</v>
      </c>
      <c r="D251" s="69" t="s">
        <v>621</v>
      </c>
    </row>
    <row r="252" spans="1:4" hidden="1" x14ac:dyDescent="0.2">
      <c r="A252" s="69" t="s">
        <v>613</v>
      </c>
      <c r="B252" s="69" t="s">
        <v>612</v>
      </c>
      <c r="C252" s="69" t="s">
        <v>220</v>
      </c>
      <c r="D252" s="69" t="s">
        <v>614</v>
      </c>
    </row>
    <row r="253" spans="1:4" hidden="1" x14ac:dyDescent="0.2">
      <c r="A253" s="69" t="s">
        <v>623</v>
      </c>
      <c r="B253" s="69" t="s">
        <v>622</v>
      </c>
      <c r="C253" s="69" t="s">
        <v>51</v>
      </c>
      <c r="D253" s="69" t="s">
        <v>624</v>
      </c>
    </row>
    <row r="254" spans="1:4" hidden="1" x14ac:dyDescent="0.2">
      <c r="A254" s="69" t="s">
        <v>626</v>
      </c>
      <c r="B254" s="69" t="s">
        <v>625</v>
      </c>
      <c r="C254" s="69" t="s">
        <v>627</v>
      </c>
      <c r="D254" s="69" t="s">
        <v>628</v>
      </c>
    </row>
    <row r="255" spans="1:4" hidden="1" x14ac:dyDescent="0.2">
      <c r="A255" s="69" t="s">
        <v>661</v>
      </c>
      <c r="B255" s="69" t="s">
        <v>660</v>
      </c>
      <c r="C255" s="69" t="s">
        <v>141</v>
      </c>
      <c r="D255" s="69" t="s">
        <v>662</v>
      </c>
    </row>
    <row r="256" spans="1:4" hidden="1" x14ac:dyDescent="0.2">
      <c r="A256" s="69" t="s">
        <v>607</v>
      </c>
      <c r="B256" s="69" t="s">
        <v>606</v>
      </c>
      <c r="C256" s="69" t="s">
        <v>236</v>
      </c>
      <c r="D256" s="69" t="s">
        <v>608</v>
      </c>
    </row>
    <row r="257" spans="1:4" hidden="1" x14ac:dyDescent="0.2">
      <c r="A257" s="69" t="s">
        <v>891</v>
      </c>
      <c r="B257" s="69" t="s">
        <v>596</v>
      </c>
      <c r="C257" s="69" t="s">
        <v>597</v>
      </c>
      <c r="D257" s="69" t="s">
        <v>598</v>
      </c>
    </row>
    <row r="258" spans="1:4" hidden="1" x14ac:dyDescent="0.2">
      <c r="A258" s="70" t="s">
        <v>822</v>
      </c>
      <c r="B258" s="70">
        <v>790</v>
      </c>
      <c r="C258" s="70" t="s">
        <v>51</v>
      </c>
      <c r="D258" s="70" t="s">
        <v>823</v>
      </c>
    </row>
    <row r="259" spans="1:4" hidden="1" x14ac:dyDescent="0.2">
      <c r="A259" s="69" t="s">
        <v>652</v>
      </c>
      <c r="B259" s="69" t="s">
        <v>651</v>
      </c>
      <c r="C259" s="69" t="s">
        <v>653</v>
      </c>
      <c r="D259" s="69" t="s">
        <v>654</v>
      </c>
    </row>
    <row r="260" spans="1:4" hidden="1" x14ac:dyDescent="0.2">
      <c r="A260" s="69" t="s">
        <v>889</v>
      </c>
      <c r="B260" s="69">
        <v>854</v>
      </c>
      <c r="C260" s="69" t="s">
        <v>51</v>
      </c>
      <c r="D260" s="69" t="s">
        <v>890</v>
      </c>
    </row>
    <row r="261" spans="1:4" hidden="1" x14ac:dyDescent="0.2">
      <c r="A261" s="69" t="s">
        <v>630</v>
      </c>
      <c r="B261" s="69" t="s">
        <v>629</v>
      </c>
      <c r="C261" s="69" t="s">
        <v>631</v>
      </c>
      <c r="D261" s="69" t="s">
        <v>632</v>
      </c>
    </row>
    <row r="262" spans="1:4" hidden="1" x14ac:dyDescent="0.2">
      <c r="A262" s="69" t="s">
        <v>634</v>
      </c>
      <c r="B262" s="69" t="s">
        <v>633</v>
      </c>
      <c r="C262" s="69" t="s">
        <v>635</v>
      </c>
      <c r="D262" s="69" t="s">
        <v>636</v>
      </c>
    </row>
    <row r="263" spans="1:4" hidden="1" x14ac:dyDescent="0.2">
      <c r="A263" s="69" t="s">
        <v>638</v>
      </c>
      <c r="B263" s="69" t="s">
        <v>637</v>
      </c>
      <c r="C263" s="69" t="s">
        <v>639</v>
      </c>
      <c r="D263" s="69" t="s">
        <v>640</v>
      </c>
    </row>
    <row r="264" spans="1:4" hidden="1" x14ac:dyDescent="0.2">
      <c r="A264" s="69" t="s">
        <v>648</v>
      </c>
      <c r="B264" s="69" t="s">
        <v>647</v>
      </c>
      <c r="C264" s="69" t="s">
        <v>649</v>
      </c>
      <c r="D264" s="69" t="s">
        <v>650</v>
      </c>
    </row>
    <row r="265" spans="1:4" hidden="1" x14ac:dyDescent="0.2">
      <c r="A265" s="69" t="s">
        <v>656</v>
      </c>
      <c r="B265" s="69" t="s">
        <v>655</v>
      </c>
      <c r="C265" s="69" t="s">
        <v>220</v>
      </c>
      <c r="D265" s="69" t="s">
        <v>657</v>
      </c>
    </row>
    <row r="266" spans="1:4" hidden="1" x14ac:dyDescent="0.2">
      <c r="A266" s="69" t="s">
        <v>659</v>
      </c>
      <c r="B266" s="69" t="s">
        <v>658</v>
      </c>
      <c r="C266" s="69" t="s">
        <v>88</v>
      </c>
      <c r="D266" s="69" t="s">
        <v>657</v>
      </c>
    </row>
    <row r="267" spans="1:4" hidden="1" x14ac:dyDescent="0.2">
      <c r="A267" s="69" t="s">
        <v>679</v>
      </c>
      <c r="B267" s="69" t="s">
        <v>678</v>
      </c>
      <c r="C267" s="69" t="s">
        <v>72</v>
      </c>
      <c r="D267" s="69" t="s">
        <v>680</v>
      </c>
    </row>
    <row r="268" spans="1:4" hidden="1" x14ac:dyDescent="0.2">
      <c r="A268" s="69" t="s">
        <v>685</v>
      </c>
      <c r="B268" s="69" t="s">
        <v>684</v>
      </c>
      <c r="C268" s="69" t="s">
        <v>51</v>
      </c>
      <c r="D268" s="69" t="s">
        <v>686</v>
      </c>
    </row>
    <row r="269" spans="1:4" hidden="1" x14ac:dyDescent="0.2">
      <c r="A269" s="69" t="s">
        <v>714</v>
      </c>
      <c r="B269" s="69" t="s">
        <v>713</v>
      </c>
      <c r="C269" s="69" t="s">
        <v>51</v>
      </c>
      <c r="D269" s="69" t="s">
        <v>715</v>
      </c>
    </row>
    <row r="270" spans="1:4" hidden="1" x14ac:dyDescent="0.2">
      <c r="A270" s="69" t="s">
        <v>667</v>
      </c>
      <c r="B270" s="69" t="s">
        <v>666</v>
      </c>
      <c r="C270" s="69" t="s">
        <v>72</v>
      </c>
      <c r="D270" s="69" t="s">
        <v>668</v>
      </c>
    </row>
    <row r="271" spans="1:4" hidden="1" x14ac:dyDescent="0.2">
      <c r="A271" s="69" t="s">
        <v>691</v>
      </c>
      <c r="B271" s="69" t="s">
        <v>690</v>
      </c>
      <c r="C271" s="69" t="s">
        <v>51</v>
      </c>
      <c r="D271" s="69" t="s">
        <v>692</v>
      </c>
    </row>
    <row r="272" spans="1:4" hidden="1" x14ac:dyDescent="0.2">
      <c r="A272" s="69" t="s">
        <v>698</v>
      </c>
      <c r="B272" s="69" t="s">
        <v>697</v>
      </c>
      <c r="C272" s="69" t="s">
        <v>51</v>
      </c>
      <c r="D272" s="69" t="s">
        <v>699</v>
      </c>
    </row>
    <row r="273" spans="1:4" hidden="1" x14ac:dyDescent="0.2">
      <c r="A273" s="69" t="s">
        <v>705</v>
      </c>
      <c r="B273" s="69" t="s">
        <v>704</v>
      </c>
      <c r="C273" s="69" t="s">
        <v>51</v>
      </c>
      <c r="D273" s="69" t="s">
        <v>706</v>
      </c>
    </row>
    <row r="274" spans="1:4" hidden="1" x14ac:dyDescent="0.2">
      <c r="A274" s="69" t="s">
        <v>708</v>
      </c>
      <c r="B274" s="69" t="s">
        <v>707</v>
      </c>
      <c r="C274" s="69" t="s">
        <v>709</v>
      </c>
      <c r="D274" s="69" t="s">
        <v>710</v>
      </c>
    </row>
    <row r="275" spans="1:4" hidden="1" x14ac:dyDescent="0.2">
      <c r="A275" s="69" t="s">
        <v>717</v>
      </c>
      <c r="B275" s="69" t="s">
        <v>716</v>
      </c>
      <c r="C275" s="69" t="s">
        <v>72</v>
      </c>
      <c r="D275" s="69" t="s">
        <v>718</v>
      </c>
    </row>
    <row r="276" spans="1:4" hidden="1" x14ac:dyDescent="0.2">
      <c r="A276" s="69" t="s">
        <v>720</v>
      </c>
      <c r="B276" s="69" t="s">
        <v>719</v>
      </c>
      <c r="C276" s="69" t="s">
        <v>51</v>
      </c>
      <c r="D276" s="69" t="s">
        <v>721</v>
      </c>
    </row>
    <row r="277" spans="1:4" hidden="1" x14ac:dyDescent="0.2">
      <c r="A277" s="69" t="s">
        <v>694</v>
      </c>
      <c r="B277" s="69" t="s">
        <v>693</v>
      </c>
      <c r="C277" s="69" t="s">
        <v>695</v>
      </c>
      <c r="D277" s="69" t="s">
        <v>696</v>
      </c>
    </row>
    <row r="278" spans="1:4" hidden="1" x14ac:dyDescent="0.2">
      <c r="A278" s="69" t="s">
        <v>670</v>
      </c>
      <c r="B278" s="69" t="s">
        <v>669</v>
      </c>
      <c r="C278" s="69" t="s">
        <v>51</v>
      </c>
      <c r="D278" s="69" t="s">
        <v>670</v>
      </c>
    </row>
    <row r="279" spans="1:4" hidden="1" x14ac:dyDescent="0.2">
      <c r="A279" s="69" t="s">
        <v>675</v>
      </c>
      <c r="B279" s="69" t="s">
        <v>674</v>
      </c>
      <c r="C279" s="69" t="s">
        <v>676</v>
      </c>
      <c r="D279" s="69" t="s">
        <v>677</v>
      </c>
    </row>
    <row r="280" spans="1:4" hidden="1" x14ac:dyDescent="0.2">
      <c r="A280" s="69" t="s">
        <v>723</v>
      </c>
      <c r="B280" s="69" t="s">
        <v>722</v>
      </c>
      <c r="C280" s="69" t="s">
        <v>51</v>
      </c>
      <c r="D280" s="69" t="s">
        <v>724</v>
      </c>
    </row>
    <row r="281" spans="1:4" hidden="1" x14ac:dyDescent="0.2">
      <c r="A281" s="69" t="s">
        <v>701</v>
      </c>
      <c r="B281" s="69" t="s">
        <v>700</v>
      </c>
      <c r="C281" s="69" t="s">
        <v>702</v>
      </c>
      <c r="D281" s="69" t="s">
        <v>703</v>
      </c>
    </row>
    <row r="282" spans="1:4" hidden="1" x14ac:dyDescent="0.2">
      <c r="A282" s="69" t="s">
        <v>672</v>
      </c>
      <c r="B282" s="69" t="s">
        <v>671</v>
      </c>
      <c r="C282" s="69" t="s">
        <v>43</v>
      </c>
      <c r="D282" s="69" t="s">
        <v>673</v>
      </c>
    </row>
    <row r="283" spans="1:4" hidden="1" x14ac:dyDescent="0.2">
      <c r="A283" s="69" t="s">
        <v>712</v>
      </c>
      <c r="B283" s="69" t="s">
        <v>711</v>
      </c>
      <c r="C283" s="69" t="s">
        <v>51</v>
      </c>
      <c r="D283" s="69" t="s">
        <v>712</v>
      </c>
    </row>
    <row r="284" spans="1:4" hidden="1" x14ac:dyDescent="0.2">
      <c r="A284" s="69" t="s">
        <v>729</v>
      </c>
      <c r="B284" s="69" t="s">
        <v>728</v>
      </c>
      <c r="C284" s="69" t="s">
        <v>51</v>
      </c>
      <c r="D284" s="69" t="s">
        <v>730</v>
      </c>
    </row>
    <row r="285" spans="1:4" hidden="1" x14ac:dyDescent="0.2">
      <c r="A285" s="69" t="s">
        <v>726</v>
      </c>
      <c r="B285" s="69" t="s">
        <v>725</v>
      </c>
      <c r="C285" s="69" t="s">
        <v>51</v>
      </c>
      <c r="D285" s="69" t="s">
        <v>727</v>
      </c>
    </row>
    <row r="286" spans="1:4" hidden="1" x14ac:dyDescent="0.2">
      <c r="A286" s="69" t="s">
        <v>664</v>
      </c>
      <c r="B286" s="69" t="s">
        <v>663</v>
      </c>
      <c r="C286" s="69" t="s">
        <v>51</v>
      </c>
      <c r="D286" s="69" t="s">
        <v>665</v>
      </c>
    </row>
    <row r="287" spans="1:4" hidden="1" x14ac:dyDescent="0.2">
      <c r="A287" s="69" t="s">
        <v>732</v>
      </c>
      <c r="B287" s="69" t="s">
        <v>731</v>
      </c>
      <c r="C287" s="69" t="s">
        <v>733</v>
      </c>
      <c r="D287" s="69" t="s">
        <v>734</v>
      </c>
    </row>
    <row r="288" spans="1:4" hidden="1" x14ac:dyDescent="0.2">
      <c r="A288" s="69" t="s">
        <v>765</v>
      </c>
      <c r="B288" s="69" t="s">
        <v>764</v>
      </c>
      <c r="C288" s="69" t="s">
        <v>51</v>
      </c>
      <c r="D288" s="69" t="s">
        <v>766</v>
      </c>
    </row>
    <row r="289" spans="1:4" hidden="1" x14ac:dyDescent="0.2">
      <c r="A289" s="69" t="s">
        <v>587</v>
      </c>
      <c r="B289" s="69" t="s">
        <v>586</v>
      </c>
      <c r="C289" s="69" t="s">
        <v>588</v>
      </c>
      <c r="D289" s="69" t="s">
        <v>589</v>
      </c>
    </row>
    <row r="290" spans="1:4" hidden="1" x14ac:dyDescent="0.2">
      <c r="A290" s="69" t="s">
        <v>898</v>
      </c>
      <c r="B290" s="69">
        <v>861</v>
      </c>
      <c r="C290" s="69" t="s">
        <v>51</v>
      </c>
      <c r="D290" s="69" t="s">
        <v>899</v>
      </c>
    </row>
    <row r="291" spans="1:4" hidden="1" x14ac:dyDescent="0.2">
      <c r="A291" s="69" t="s">
        <v>193</v>
      </c>
      <c r="B291" s="69" t="s">
        <v>192</v>
      </c>
      <c r="C291" s="69" t="s">
        <v>51</v>
      </c>
      <c r="D291" s="69" t="s">
        <v>194</v>
      </c>
    </row>
    <row r="292" spans="1:4" hidden="1" x14ac:dyDescent="0.2">
      <c r="A292" s="69" t="s">
        <v>414</v>
      </c>
      <c r="B292" s="69" t="s">
        <v>413</v>
      </c>
      <c r="C292" s="69" t="s">
        <v>51</v>
      </c>
      <c r="D292" s="69" t="s">
        <v>415</v>
      </c>
    </row>
    <row r="293" spans="1:4" hidden="1" x14ac:dyDescent="0.2">
      <c r="A293" s="69" t="s">
        <v>757</v>
      </c>
      <c r="B293" s="69" t="s">
        <v>756</v>
      </c>
      <c r="C293" s="69" t="s">
        <v>758</v>
      </c>
      <c r="D293" s="69" t="s">
        <v>759</v>
      </c>
    </row>
    <row r="294" spans="1:4" hidden="1" x14ac:dyDescent="0.2">
      <c r="A294" s="69" t="s">
        <v>688</v>
      </c>
      <c r="B294" s="69" t="s">
        <v>687</v>
      </c>
      <c r="C294" s="69" t="s">
        <v>51</v>
      </c>
      <c r="D294" s="69" t="s">
        <v>689</v>
      </c>
    </row>
    <row r="295" spans="1:4" hidden="1" x14ac:dyDescent="0.2">
      <c r="A295" s="69" t="s">
        <v>747</v>
      </c>
      <c r="B295" s="69" t="s">
        <v>746</v>
      </c>
      <c r="C295" s="69" t="s">
        <v>748</v>
      </c>
      <c r="D295" s="69" t="s">
        <v>749</v>
      </c>
    </row>
    <row r="296" spans="1:4" hidden="1" x14ac:dyDescent="0.2">
      <c r="A296" s="69" t="s">
        <v>356</v>
      </c>
      <c r="B296" s="69" t="s">
        <v>355</v>
      </c>
      <c r="C296" s="69" t="s">
        <v>75</v>
      </c>
      <c r="D296" s="69" t="s">
        <v>74</v>
      </c>
    </row>
    <row r="297" spans="1:4" hidden="1" x14ac:dyDescent="0.2">
      <c r="A297" s="69" t="s">
        <v>761</v>
      </c>
      <c r="B297" s="69" t="s">
        <v>760</v>
      </c>
      <c r="C297" s="69" t="s">
        <v>762</v>
      </c>
      <c r="D297" s="69" t="s">
        <v>763</v>
      </c>
    </row>
    <row r="298" spans="1:4" hidden="1" x14ac:dyDescent="0.2">
      <c r="A298" s="69" t="s">
        <v>751</v>
      </c>
      <c r="B298" s="69" t="s">
        <v>750</v>
      </c>
      <c r="C298" s="69" t="s">
        <v>51</v>
      </c>
      <c r="D298" s="69" t="s">
        <v>752</v>
      </c>
    </row>
    <row r="299" spans="1:4" hidden="1" x14ac:dyDescent="0.2">
      <c r="A299" s="69" t="s">
        <v>771</v>
      </c>
      <c r="B299" s="69" t="s">
        <v>770</v>
      </c>
      <c r="C299" s="69" t="s">
        <v>772</v>
      </c>
      <c r="D299" s="69" t="s">
        <v>773</v>
      </c>
    </row>
    <row r="300" spans="1:4" hidden="1" x14ac:dyDescent="0.2">
      <c r="A300" s="69" t="s">
        <v>239</v>
      </c>
      <c r="B300" s="69" t="s">
        <v>238</v>
      </c>
      <c r="C300" s="69" t="s">
        <v>75</v>
      </c>
      <c r="D300" s="69" t="s">
        <v>240</v>
      </c>
    </row>
    <row r="301" spans="1:4" hidden="1" x14ac:dyDescent="0.2">
      <c r="A301" s="69" t="s">
        <v>768</v>
      </c>
      <c r="B301" s="69" t="s">
        <v>767</v>
      </c>
      <c r="C301" s="69" t="s">
        <v>51</v>
      </c>
      <c r="D301" s="69" t="s">
        <v>769</v>
      </c>
    </row>
    <row r="302" spans="1:4" hidden="1" x14ac:dyDescent="0.2">
      <c r="A302" s="69" t="s">
        <v>788</v>
      </c>
      <c r="B302" s="69" t="s">
        <v>787</v>
      </c>
      <c r="C302" s="69" t="s">
        <v>353</v>
      </c>
      <c r="D302" s="69" t="s">
        <v>789</v>
      </c>
    </row>
    <row r="303" spans="1:4" hidden="1" x14ac:dyDescent="0.2">
      <c r="A303" s="69" t="s">
        <v>782</v>
      </c>
      <c r="B303" s="69" t="s">
        <v>781</v>
      </c>
      <c r="C303" s="69" t="s">
        <v>236</v>
      </c>
      <c r="D303" s="69" t="s">
        <v>783</v>
      </c>
    </row>
    <row r="304" spans="1:4" hidden="1" x14ac:dyDescent="0.2">
      <c r="A304" s="69" t="s">
        <v>791</v>
      </c>
      <c r="B304" s="69" t="s">
        <v>790</v>
      </c>
      <c r="C304" s="69" t="s">
        <v>792</v>
      </c>
      <c r="D304" s="69" t="s">
        <v>793</v>
      </c>
    </row>
    <row r="305" spans="1:4" hidden="1" x14ac:dyDescent="0.2">
      <c r="A305" s="69" t="s">
        <v>785</v>
      </c>
      <c r="B305" s="69" t="s">
        <v>784</v>
      </c>
      <c r="C305" s="69" t="s">
        <v>88</v>
      </c>
      <c r="D305" s="69" t="s">
        <v>786</v>
      </c>
    </row>
    <row r="306" spans="1:4" hidden="1" x14ac:dyDescent="0.2">
      <c r="A306" s="69" t="s">
        <v>778</v>
      </c>
      <c r="B306" s="69" t="s">
        <v>777</v>
      </c>
      <c r="C306" s="69" t="s">
        <v>779</v>
      </c>
      <c r="D306" s="69" t="s">
        <v>780</v>
      </c>
    </row>
    <row r="307" spans="1:4" hidden="1" x14ac:dyDescent="0.2">
      <c r="A307" s="69" t="s">
        <v>902</v>
      </c>
      <c r="B307" s="69">
        <v>863</v>
      </c>
      <c r="C307" s="69" t="s">
        <v>51</v>
      </c>
      <c r="D307" s="69" t="s">
        <v>903</v>
      </c>
    </row>
    <row r="308" spans="1:4" hidden="1" x14ac:dyDescent="0.2">
      <c r="A308" s="69" t="s">
        <v>795</v>
      </c>
      <c r="B308" s="69" t="s">
        <v>794</v>
      </c>
      <c r="C308" s="69" t="s">
        <v>51</v>
      </c>
      <c r="D308" s="69" t="s">
        <v>796</v>
      </c>
    </row>
    <row r="309" spans="1:4" hidden="1" x14ac:dyDescent="0.2">
      <c r="A309" s="69" t="s">
        <v>802</v>
      </c>
      <c r="B309" s="69" t="s">
        <v>801</v>
      </c>
      <c r="C309" s="69" t="s">
        <v>51</v>
      </c>
      <c r="D309" s="69" t="s">
        <v>803</v>
      </c>
    </row>
    <row r="310" spans="1:4" hidden="1" x14ac:dyDescent="0.2">
      <c r="A310" s="69" t="s">
        <v>798</v>
      </c>
      <c r="B310" s="69" t="s">
        <v>797</v>
      </c>
      <c r="C310" s="69" t="s">
        <v>799</v>
      </c>
      <c r="D310" s="69" t="s">
        <v>800</v>
      </c>
    </row>
    <row r="311" spans="1:4" hidden="1" x14ac:dyDescent="0.2">
      <c r="A311" s="69" t="s">
        <v>808</v>
      </c>
      <c r="B311" s="69" t="s">
        <v>807</v>
      </c>
      <c r="C311" s="69" t="s">
        <v>809</v>
      </c>
      <c r="D311" s="69" t="s">
        <v>810</v>
      </c>
    </row>
    <row r="312" spans="1:4" hidden="1" x14ac:dyDescent="0.2">
      <c r="A312" s="70" t="s">
        <v>816</v>
      </c>
      <c r="B312" s="70">
        <v>791</v>
      </c>
      <c r="C312" s="70" t="s">
        <v>51</v>
      </c>
      <c r="D312" s="70" t="s">
        <v>817</v>
      </c>
    </row>
    <row r="313" spans="1:4" hidden="1" x14ac:dyDescent="0.2">
      <c r="A313" s="69" t="s">
        <v>805</v>
      </c>
      <c r="B313" s="69" t="s">
        <v>804</v>
      </c>
      <c r="C313" s="69" t="s">
        <v>55</v>
      </c>
      <c r="D313" s="69" t="s">
        <v>806</v>
      </c>
    </row>
    <row r="314" spans="1:4" ht="25.9" hidden="1" customHeight="1" x14ac:dyDescent="0.2">
      <c r="A314" s="69" t="s">
        <v>812</v>
      </c>
      <c r="B314" s="69" t="s">
        <v>811</v>
      </c>
      <c r="C314" s="69" t="s">
        <v>813</v>
      </c>
      <c r="D314" s="69" t="s">
        <v>814</v>
      </c>
    </row>
  </sheetData>
  <dataConsolidate/>
  <mergeCells count="4">
    <mergeCell ref="C39:I40"/>
    <mergeCell ref="C11:E11"/>
    <mergeCell ref="L1:M1"/>
    <mergeCell ref="L34:M34"/>
  </mergeCells>
  <dataValidations count="3">
    <dataValidation type="textLength" errorStyle="information" allowBlank="1" showInputMessage="1" showErrorMessage="1" error="XLBVal:8=Analysis Code_x000d__x000a_XLBRowCount:3=289_x000d__x000a_XLBColCount:3=3_x000d__x000a_Style:2=1_x000d__x000a_" sqref="B47" xr:uid="{00000000-0002-0000-0000-000000000000}">
      <formula1>0</formula1>
      <formula2>300</formula2>
    </dataValidation>
    <dataValidation type="list" allowBlank="1" showInputMessage="1" showErrorMessage="1" sqref="M5" xr:uid="{00000000-0002-0000-0000-000001000000}">
      <formula1>$M$10:$M$13</formula1>
    </dataValidation>
    <dataValidation type="list" allowBlank="1" showInputMessage="1" showErrorMessage="1" sqref="C11:E11" xr:uid="{00000000-0002-0000-0000-000002000000}">
      <formula1>$A$47:$A$314</formula1>
    </dataValidation>
  </dataValidations>
  <pageMargins left="0.47244094488188981" right="0.19685039370078741" top="0.98425196850393704" bottom="0.98425196850393704" header="0.51181102362204722" footer="0.51181102362204722"/>
  <pageSetup paperSize="9" scale="6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3"/>
  <sheetViews>
    <sheetView workbookViewId="0">
      <selection activeCell="H22" sqref="H22"/>
    </sheetView>
  </sheetViews>
  <sheetFormatPr defaultRowHeight="15" x14ac:dyDescent="0.25"/>
  <cols>
    <col min="1" max="1" width="25.5703125" customWidth="1"/>
    <col min="2" max="2" width="17.42578125" bestFit="1" customWidth="1"/>
    <col min="3" max="3" width="14.85546875" bestFit="1" customWidth="1"/>
    <col min="4" max="4" width="13.85546875" customWidth="1"/>
    <col min="5" max="5" width="13.28515625" bestFit="1" customWidth="1"/>
    <col min="6" max="6" width="12.42578125" customWidth="1"/>
    <col min="7" max="7" width="10.28515625" bestFit="1" customWidth="1"/>
    <col min="8" max="8" width="21.5703125" bestFit="1" customWidth="1"/>
    <col min="9" max="9" width="10.140625" bestFit="1" customWidth="1"/>
    <col min="14" max="14" width="9.28515625" bestFit="1" customWidth="1"/>
  </cols>
  <sheetData>
    <row r="1" spans="1:23" s="1" customFormat="1" ht="15.75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23" ht="27" thickBot="1" x14ac:dyDescent="0.3">
      <c r="A2" s="4" t="str">
        <f>'Contribution Breakdown'!$M$5</f>
        <v>FP</v>
      </c>
      <c r="B2" s="27" t="str">
        <f>'Contribution Breakdown'!$M$4</f>
        <v>11/14</v>
      </c>
      <c r="C2" s="29">
        <f>'Contribution Breakdown'!$M$6</f>
        <v>0</v>
      </c>
      <c r="D2" s="4" t="e">
        <f>TEXT('Contribution Breakdown'!$M$4, "mmm-yy")&amp; " "&amp;'Contribution Breakdown'!$M$7</f>
        <v>#N/A</v>
      </c>
      <c r="E2" s="4">
        <v>1110</v>
      </c>
      <c r="F2" s="28">
        <f>('Contribution Breakdown'!$C$19)*-1</f>
        <v>0</v>
      </c>
      <c r="G2" s="4">
        <v>0</v>
      </c>
      <c r="H2" s="33" t="e">
        <f>'Contribution Breakdown'!$M$2</f>
        <v>#N/A</v>
      </c>
      <c r="I2" s="4" t="e">
        <f>'Contribution Breakdown'!$M$3</f>
        <v>#N/A</v>
      </c>
      <c r="L2" s="46"/>
      <c r="M2" s="47"/>
      <c r="N2" s="48"/>
      <c r="O2" s="47"/>
      <c r="P2" s="48"/>
      <c r="Q2" s="47"/>
      <c r="R2" s="49" t="s">
        <v>22</v>
      </c>
      <c r="S2" s="47"/>
      <c r="T2" s="50" t="s">
        <v>45</v>
      </c>
      <c r="U2" s="51"/>
      <c r="V2" s="110" t="s">
        <v>46</v>
      </c>
      <c r="W2" s="111"/>
    </row>
    <row r="3" spans="1:23" ht="15.75" thickBot="1" x14ac:dyDescent="0.3">
      <c r="A3" s="4" t="str">
        <f>'Contribution Breakdown'!$M$5</f>
        <v>FP</v>
      </c>
      <c r="B3" s="27" t="str">
        <f>'Contribution Breakdown'!$M$4</f>
        <v>11/14</v>
      </c>
      <c r="C3" s="29">
        <f>'Contribution Breakdown'!$M$6</f>
        <v>0</v>
      </c>
      <c r="D3" s="4" t="e">
        <f>TEXT('Contribution Breakdown'!$M$4, "mmm-yy")&amp; " "&amp;'Contribution Breakdown'!$M$7</f>
        <v>#N/A</v>
      </c>
      <c r="E3" s="4">
        <v>1111</v>
      </c>
      <c r="F3" s="28">
        <f>('Contribution Breakdown'!$C$21)*-1</f>
        <v>0</v>
      </c>
      <c r="G3" s="4">
        <v>0</v>
      </c>
      <c r="H3" s="33" t="e">
        <f>'Contribution Breakdown'!$M$2</f>
        <v>#N/A</v>
      </c>
      <c r="I3" s="4" t="e">
        <f>'Contribution Breakdown'!$M$3</f>
        <v>#N/A</v>
      </c>
      <c r="L3" s="52"/>
      <c r="M3" s="34"/>
      <c r="N3" s="36"/>
      <c r="O3" s="35"/>
      <c r="P3" s="36"/>
      <c r="Q3" s="35"/>
      <c r="R3" s="36" t="s">
        <v>23</v>
      </c>
      <c r="S3" s="34"/>
      <c r="T3" s="36" t="s">
        <v>44</v>
      </c>
      <c r="U3" s="35"/>
      <c r="V3" s="37" t="s">
        <v>47</v>
      </c>
      <c r="W3" s="38" t="s">
        <v>48</v>
      </c>
    </row>
    <row r="4" spans="1:23" x14ac:dyDescent="0.25">
      <c r="A4" s="4" t="str">
        <f>'Contribution Breakdown'!$M$5</f>
        <v>FP</v>
      </c>
      <c r="B4" s="27" t="str">
        <f>'Contribution Breakdown'!$M$4</f>
        <v>11/14</v>
      </c>
      <c r="C4" s="29">
        <f>'Contribution Breakdown'!$M$6</f>
        <v>0</v>
      </c>
      <c r="D4" s="4" t="e">
        <f>TEXT('Contribution Breakdown'!$M$4, "mmm-yy")&amp; " "&amp;'Contribution Breakdown'!$M$7</f>
        <v>#N/A</v>
      </c>
      <c r="E4" s="4">
        <v>1115</v>
      </c>
      <c r="F4" s="28">
        <f>('Contribution Breakdown'!$C$24)*-1</f>
        <v>0</v>
      </c>
      <c r="G4" s="4">
        <v>0</v>
      </c>
      <c r="H4" s="33" t="e">
        <f>'Contribution Breakdown'!$M$2</f>
        <v>#N/A</v>
      </c>
      <c r="I4" s="4" t="e">
        <f>'Contribution Breakdown'!$M$3</f>
        <v>#N/A</v>
      </c>
      <c r="L4" s="53"/>
      <c r="M4" s="35"/>
      <c r="N4" s="36" t="s">
        <v>24</v>
      </c>
      <c r="O4" s="35"/>
      <c r="P4" s="36" t="s">
        <v>25</v>
      </c>
      <c r="Q4" s="35"/>
      <c r="R4" s="36" t="s">
        <v>26</v>
      </c>
      <c r="S4" s="34"/>
      <c r="T4" s="36"/>
      <c r="U4" s="35"/>
      <c r="V4" s="36"/>
      <c r="W4" s="54"/>
    </row>
    <row r="5" spans="1:23" x14ac:dyDescent="0.25">
      <c r="A5" s="4" t="str">
        <f>'Contribution Breakdown'!$M$5</f>
        <v>FP</v>
      </c>
      <c r="B5" s="27" t="str">
        <f>'Contribution Breakdown'!$M$4</f>
        <v>11/14</v>
      </c>
      <c r="C5" s="29">
        <f>'Contribution Breakdown'!$M$6</f>
        <v>0</v>
      </c>
      <c r="D5" s="4" t="e">
        <f>TEXT('Contribution Breakdown'!$M$4, "mmm-yy")&amp; " "&amp;'Contribution Breakdown'!$M$7</f>
        <v>#N/A</v>
      </c>
      <c r="E5" s="4">
        <v>1199</v>
      </c>
      <c r="F5" s="28">
        <f>('Contribution Breakdown'!$C$26)*-1</f>
        <v>0</v>
      </c>
      <c r="G5" s="4">
        <v>0</v>
      </c>
      <c r="H5" s="33" t="e">
        <f>'Contribution Breakdown'!$M$2</f>
        <v>#N/A</v>
      </c>
      <c r="I5" s="4" t="e">
        <f>'Contribution Breakdown'!$M$3</f>
        <v>#N/A</v>
      </c>
      <c r="L5" s="53" t="s">
        <v>27</v>
      </c>
      <c r="M5" s="35"/>
      <c r="N5" s="36" t="s">
        <v>28</v>
      </c>
      <c r="O5" s="35"/>
      <c r="P5" s="41"/>
      <c r="Q5" s="35"/>
      <c r="R5" s="41"/>
      <c r="S5" s="34"/>
      <c r="T5" s="36"/>
      <c r="U5" s="35"/>
      <c r="V5" s="36"/>
      <c r="W5" s="54"/>
    </row>
    <row r="6" spans="1:23" x14ac:dyDescent="0.25">
      <c r="A6" s="4" t="str">
        <f>'Contribution Breakdown'!$M$5</f>
        <v>FP</v>
      </c>
      <c r="B6" s="27" t="str">
        <f>'Contribution Breakdown'!$M$4</f>
        <v>11/14</v>
      </c>
      <c r="C6" s="29">
        <f>'Contribution Breakdown'!$M$6</f>
        <v>0</v>
      </c>
      <c r="D6" s="4" t="e">
        <f>TEXT('Contribution Breakdown'!$M$4, "mmm-yy")&amp; " "&amp;'Contribution Breakdown'!$M$7</f>
        <v>#N/A</v>
      </c>
      <c r="E6" s="4">
        <v>1210</v>
      </c>
      <c r="F6" s="28">
        <f>('Contribution Breakdown'!$E$19)*-1</f>
        <v>0</v>
      </c>
      <c r="G6" s="4">
        <v>0</v>
      </c>
      <c r="H6" s="33" t="e">
        <f>'Contribution Breakdown'!$M$2</f>
        <v>#N/A</v>
      </c>
      <c r="I6" s="4" t="e">
        <f>'Contribution Breakdown'!$M$3</f>
        <v>#N/A</v>
      </c>
      <c r="L6" s="53"/>
      <c r="M6" s="35"/>
      <c r="N6" s="36" t="s">
        <v>29</v>
      </c>
      <c r="O6" s="35"/>
      <c r="P6" s="36" t="s">
        <v>29</v>
      </c>
      <c r="Q6" s="35"/>
      <c r="R6" s="36" t="s">
        <v>29</v>
      </c>
      <c r="S6" s="39"/>
      <c r="T6" s="36" t="s">
        <v>29</v>
      </c>
      <c r="U6" s="35"/>
      <c r="V6" s="36" t="s">
        <v>29</v>
      </c>
      <c r="W6" s="54" t="s">
        <v>29</v>
      </c>
    </row>
    <row r="7" spans="1:23" x14ac:dyDescent="0.25">
      <c r="A7" s="4" t="str">
        <f>'Contribution Breakdown'!$M$5</f>
        <v>FP</v>
      </c>
      <c r="B7" s="27" t="str">
        <f>'Contribution Breakdown'!$M$4</f>
        <v>11/14</v>
      </c>
      <c r="C7" s="29">
        <f>'Contribution Breakdown'!$M$6</f>
        <v>0</v>
      </c>
      <c r="D7" s="4" t="e">
        <f>TEXT('Contribution Breakdown'!$M$4, "mmm-yy")&amp; " "&amp;'Contribution Breakdown'!$M$7</f>
        <v>#N/A</v>
      </c>
      <c r="E7" s="4">
        <v>1211</v>
      </c>
      <c r="F7" s="28">
        <f>('Contribution Breakdown'!$E$21)*-1</f>
        <v>0</v>
      </c>
      <c r="G7" s="4">
        <v>0</v>
      </c>
      <c r="H7" s="33" t="e">
        <f>'Contribution Breakdown'!$M$2</f>
        <v>#N/A</v>
      </c>
      <c r="I7" s="4" t="e">
        <f>'Contribution Breakdown'!$M$3</f>
        <v>#N/A</v>
      </c>
      <c r="L7" s="52"/>
      <c r="M7" s="40"/>
      <c r="N7" s="41"/>
      <c r="O7" s="40"/>
      <c r="P7" s="41"/>
      <c r="Q7" s="40"/>
      <c r="R7" s="41"/>
      <c r="S7" s="40"/>
      <c r="T7" s="41"/>
      <c r="U7" s="40"/>
      <c r="V7" s="41"/>
      <c r="W7" s="55"/>
    </row>
    <row r="8" spans="1:23" x14ac:dyDescent="0.25">
      <c r="A8" s="4" t="str">
        <f>'Contribution Breakdown'!$M$5</f>
        <v>FP</v>
      </c>
      <c r="B8" s="27" t="str">
        <f>'Contribution Breakdown'!$M$4</f>
        <v>11/14</v>
      </c>
      <c r="C8" s="29">
        <f>'Contribution Breakdown'!$M$6</f>
        <v>0</v>
      </c>
      <c r="D8" s="4" t="e">
        <f>TEXT('Contribution Breakdown'!$M$4, "mmm-yy")&amp; " "&amp;'Contribution Breakdown'!$M$7</f>
        <v>#N/A</v>
      </c>
      <c r="E8" s="4">
        <v>1215</v>
      </c>
      <c r="F8" s="28">
        <f>('Contribution Breakdown'!$E$24)*-1</f>
        <v>0</v>
      </c>
      <c r="G8" s="4">
        <v>0</v>
      </c>
      <c r="H8" s="33" t="e">
        <f>'Contribution Breakdown'!$M$2</f>
        <v>#N/A</v>
      </c>
      <c r="I8" s="4" t="e">
        <f>'Contribution Breakdown'!$M$3</f>
        <v>#N/A</v>
      </c>
      <c r="L8" s="53" t="s">
        <v>10</v>
      </c>
      <c r="M8" s="34"/>
      <c r="N8" s="42">
        <v>1110</v>
      </c>
      <c r="O8" s="43"/>
      <c r="P8" s="42">
        <v>1210</v>
      </c>
      <c r="Q8" s="43"/>
      <c r="R8" s="42">
        <v>1316</v>
      </c>
      <c r="S8" s="43"/>
      <c r="T8" s="44"/>
      <c r="U8" s="43"/>
      <c r="V8" s="44"/>
      <c r="W8" s="56"/>
    </row>
    <row r="9" spans="1:23" x14ac:dyDescent="0.25">
      <c r="A9" s="4" t="str">
        <f>'Contribution Breakdown'!$M$5</f>
        <v>FP</v>
      </c>
      <c r="B9" s="27" t="str">
        <f>'Contribution Breakdown'!$M$4</f>
        <v>11/14</v>
      </c>
      <c r="C9" s="29">
        <f>'Contribution Breakdown'!$M$6</f>
        <v>0</v>
      </c>
      <c r="D9" s="4" t="e">
        <f>TEXT('Contribution Breakdown'!$M$4, "mmm-yy")&amp; " "&amp;'Contribution Breakdown'!$M$7</f>
        <v>#N/A</v>
      </c>
      <c r="E9" s="4">
        <v>1316</v>
      </c>
      <c r="F9" s="28">
        <f>('Contribution Breakdown'!$G$19)*-1</f>
        <v>0</v>
      </c>
      <c r="G9" s="4">
        <v>0</v>
      </c>
      <c r="H9" s="33" t="e">
        <f>'Contribution Breakdown'!$M$2</f>
        <v>#N/A</v>
      </c>
      <c r="I9" s="4" t="e">
        <f>'Contribution Breakdown'!$M$3</f>
        <v>#N/A</v>
      </c>
      <c r="L9" s="52"/>
      <c r="M9" s="40"/>
      <c r="N9" s="57"/>
      <c r="O9" s="45"/>
      <c r="P9" s="57"/>
      <c r="Q9" s="45"/>
      <c r="R9" s="57"/>
      <c r="S9" s="45"/>
      <c r="T9" s="44"/>
      <c r="U9" s="45"/>
      <c r="V9" s="44"/>
      <c r="W9" s="56"/>
    </row>
    <row r="10" spans="1:23" x14ac:dyDescent="0.25">
      <c r="A10" s="4" t="str">
        <f>'Contribution Breakdown'!$M$5</f>
        <v>FP</v>
      </c>
      <c r="B10" s="27" t="str">
        <f>'Contribution Breakdown'!$M$4</f>
        <v>11/14</v>
      </c>
      <c r="C10" s="29">
        <f>'Contribution Breakdown'!$M$6</f>
        <v>0</v>
      </c>
      <c r="D10" s="4" t="e">
        <f>TEXT('Contribution Breakdown'!$M$4, "mmm-yy")&amp; " "&amp;'Contribution Breakdown'!$M$7</f>
        <v>#N/A</v>
      </c>
      <c r="E10" s="4">
        <v>1317</v>
      </c>
      <c r="F10" s="28">
        <f>('Contribution Breakdown'!$G$21)*-1</f>
        <v>0</v>
      </c>
      <c r="G10" s="4">
        <v>0</v>
      </c>
      <c r="H10" s="33" t="e">
        <f>'Contribution Breakdown'!$M$2</f>
        <v>#N/A</v>
      </c>
      <c r="I10" s="4" t="e">
        <f>'Contribution Breakdown'!$M$3</f>
        <v>#N/A</v>
      </c>
      <c r="L10" s="53" t="s">
        <v>12</v>
      </c>
      <c r="M10" s="34"/>
      <c r="N10" s="42">
        <v>1111</v>
      </c>
      <c r="O10" s="43"/>
      <c r="P10" s="42">
        <v>1211</v>
      </c>
      <c r="Q10" s="43"/>
      <c r="R10" s="42">
        <v>1317</v>
      </c>
      <c r="S10" s="43"/>
      <c r="T10" s="44"/>
      <c r="U10" s="43"/>
      <c r="V10" s="44"/>
      <c r="W10" s="56"/>
    </row>
    <row r="11" spans="1:23" x14ac:dyDescent="0.25">
      <c r="A11" s="4" t="str">
        <f>'Contribution Breakdown'!$M$5</f>
        <v>FP</v>
      </c>
      <c r="B11" s="27" t="str">
        <f>'Contribution Breakdown'!$M$4</f>
        <v>11/14</v>
      </c>
      <c r="C11" s="29">
        <f>'Contribution Breakdown'!$M$6</f>
        <v>0</v>
      </c>
      <c r="D11" s="4" t="e">
        <f>TEXT('Contribution Breakdown'!$M$4, "mmm-yy")&amp; " "&amp;'Contribution Breakdown'!$M$7</f>
        <v>#N/A</v>
      </c>
      <c r="E11" s="31">
        <v>1315</v>
      </c>
      <c r="F11" s="28">
        <f>('Contribution Breakdown'!$G$24)*-1</f>
        <v>0</v>
      </c>
      <c r="G11" s="4">
        <v>0</v>
      </c>
      <c r="H11" s="33" t="e">
        <f>'Contribution Breakdown'!$M$2</f>
        <v>#N/A</v>
      </c>
      <c r="I11" s="4" t="e">
        <f>'Contribution Breakdown'!$M$3</f>
        <v>#N/A</v>
      </c>
      <c r="L11" s="52"/>
      <c r="M11" s="40"/>
      <c r="N11" s="44"/>
      <c r="O11" s="45"/>
      <c r="P11" s="44"/>
      <c r="Q11" s="45"/>
      <c r="R11" s="44"/>
      <c r="S11" s="45"/>
      <c r="T11" s="44"/>
      <c r="U11" s="45"/>
      <c r="V11" s="44"/>
      <c r="W11" s="56"/>
    </row>
    <row r="12" spans="1:23" x14ac:dyDescent="0.25">
      <c r="A12" s="4" t="str">
        <f>'Contribution Breakdown'!$M$5</f>
        <v>FP</v>
      </c>
      <c r="B12" s="27" t="str">
        <f>'Contribution Breakdown'!$M$4</f>
        <v>11/14</v>
      </c>
      <c r="C12" s="29">
        <f>'Contribution Breakdown'!$M$6</f>
        <v>0</v>
      </c>
      <c r="D12" s="4" t="e">
        <f>TEXT('Contribution Breakdown'!$M$4, "mmm-yy")&amp; " "&amp;'Contribution Breakdown'!$M$7</f>
        <v>#N/A</v>
      </c>
      <c r="E12" s="31">
        <v>1117</v>
      </c>
      <c r="F12" s="28">
        <f>'Contribution Breakdown'!$C$28*-1</f>
        <v>0</v>
      </c>
      <c r="G12" s="4">
        <v>0</v>
      </c>
      <c r="H12" s="33" t="e">
        <f>'Contribution Breakdown'!$M$2</f>
        <v>#N/A</v>
      </c>
      <c r="I12" s="4" t="e">
        <f>'Contribution Breakdown'!$M$3</f>
        <v>#N/A</v>
      </c>
      <c r="L12" s="52"/>
      <c r="M12" s="40"/>
      <c r="N12" s="44"/>
      <c r="O12" s="45"/>
      <c r="P12" s="44"/>
      <c r="Q12" s="45"/>
      <c r="R12" s="44"/>
      <c r="S12" s="45"/>
      <c r="T12" s="44"/>
      <c r="U12" s="45"/>
      <c r="V12" s="44"/>
      <c r="W12" s="56"/>
    </row>
    <row r="13" spans="1:23" x14ac:dyDescent="0.25">
      <c r="A13" s="4" t="str">
        <f>'Contribution Breakdown'!$M$5</f>
        <v>FP</v>
      </c>
      <c r="B13" s="27" t="str">
        <f>'Contribution Breakdown'!$M$4</f>
        <v>11/14</v>
      </c>
      <c r="C13" s="29">
        <f>'Contribution Breakdown'!$M$6</f>
        <v>0</v>
      </c>
      <c r="D13" s="4" t="e">
        <f>TEXT('Contribution Breakdown'!$M$4, "mmm-yy")&amp; " "&amp;'Contribution Breakdown'!$M$7</f>
        <v>#N/A</v>
      </c>
      <c r="E13" s="31">
        <v>1217</v>
      </c>
      <c r="F13" s="28">
        <f>'Contribution Breakdown'!$E$28*-1</f>
        <v>0</v>
      </c>
      <c r="G13" s="4">
        <v>0</v>
      </c>
      <c r="H13" s="33" t="e">
        <f>'Contribution Breakdown'!$M$2</f>
        <v>#N/A</v>
      </c>
      <c r="I13" s="4" t="e">
        <f>'Contribution Breakdown'!$M$3</f>
        <v>#N/A</v>
      </c>
      <c r="L13" s="53" t="s">
        <v>41</v>
      </c>
      <c r="M13" s="34"/>
      <c r="N13" s="42">
        <v>1115</v>
      </c>
      <c r="O13" s="43"/>
      <c r="P13" s="42">
        <v>1215</v>
      </c>
      <c r="Q13" s="43"/>
      <c r="R13" s="42">
        <v>1315</v>
      </c>
      <c r="S13" s="43"/>
      <c r="T13" s="44"/>
      <c r="U13" s="43"/>
      <c r="V13" s="44"/>
      <c r="W13" s="56"/>
    </row>
    <row r="14" spans="1:23" x14ac:dyDescent="0.25">
      <c r="A14" s="4" t="str">
        <f>'Contribution Breakdown'!$M$5</f>
        <v>FP</v>
      </c>
      <c r="B14" s="27" t="str">
        <f>'Contribution Breakdown'!$M$4</f>
        <v>11/14</v>
      </c>
      <c r="C14" s="29">
        <f>'Contribution Breakdown'!$M$6</f>
        <v>0</v>
      </c>
      <c r="D14" s="4" t="e">
        <f>TEXT('Contribution Breakdown'!$M$4, "mmm-yy")&amp; " "&amp;'Contribution Breakdown'!$M$7</f>
        <v>#N/A</v>
      </c>
      <c r="E14" s="31">
        <v>1322</v>
      </c>
      <c r="F14" s="28">
        <f>'Contribution Breakdown'!$G$28*-1</f>
        <v>0</v>
      </c>
      <c r="G14" s="4">
        <v>0</v>
      </c>
      <c r="H14" s="33" t="e">
        <f>'Contribution Breakdown'!$M$2</f>
        <v>#N/A</v>
      </c>
      <c r="I14" s="4" t="e">
        <f>'Contribution Breakdown'!$M$3</f>
        <v>#N/A</v>
      </c>
      <c r="L14" s="52"/>
      <c r="M14" s="40"/>
      <c r="N14" s="57"/>
      <c r="O14" s="45"/>
      <c r="P14" s="44"/>
      <c r="Q14" s="45"/>
      <c r="R14" s="44"/>
      <c r="S14" s="45"/>
      <c r="T14" s="44"/>
      <c r="U14" s="45"/>
      <c r="V14" s="44"/>
      <c r="W14" s="56"/>
    </row>
    <row r="15" spans="1:23" x14ac:dyDescent="0.25">
      <c r="A15" s="4" t="str">
        <f>'Contribution Breakdown'!$M$5</f>
        <v>FP</v>
      </c>
      <c r="B15" s="27" t="str">
        <f>'Contribution Breakdown'!$M$4</f>
        <v>11/14</v>
      </c>
      <c r="C15" s="29">
        <f>'Contribution Breakdown'!$M$6</f>
        <v>0</v>
      </c>
      <c r="D15" s="4" t="e">
        <f>TEXT('Contribution Breakdown'!$M$4, "mmm-yy")&amp; " "&amp;'Contribution Breakdown'!$M$7</f>
        <v>#N/A</v>
      </c>
      <c r="E15" s="31">
        <v>1132</v>
      </c>
      <c r="F15" s="28">
        <f>'Contribution Breakdown'!$I$28*-1</f>
        <v>0</v>
      </c>
      <c r="G15" s="4">
        <v>0</v>
      </c>
      <c r="H15" s="33" t="e">
        <f>'Contribution Breakdown'!$M$2</f>
        <v>#N/A</v>
      </c>
      <c r="I15" s="4" t="e">
        <f>'Contribution Breakdown'!$M$3</f>
        <v>#N/A</v>
      </c>
      <c r="L15" s="53" t="s">
        <v>15</v>
      </c>
      <c r="M15" s="34"/>
      <c r="N15" s="42">
        <v>1199</v>
      </c>
      <c r="O15" s="43"/>
      <c r="P15" s="44"/>
      <c r="Q15" s="43"/>
      <c r="R15" s="44"/>
      <c r="S15" s="43"/>
      <c r="T15" s="44"/>
      <c r="U15" s="43"/>
      <c r="V15" s="44"/>
      <c r="W15" s="56"/>
    </row>
    <row r="16" spans="1:23" x14ac:dyDescent="0.25">
      <c r="A16" s="4" t="str">
        <f>'Contribution Breakdown'!$M$5</f>
        <v>FP</v>
      </c>
      <c r="B16" s="27" t="str">
        <f>'Contribution Breakdown'!$M$4</f>
        <v>11/14</v>
      </c>
      <c r="C16" s="29">
        <f>'Contribution Breakdown'!$M$6</f>
        <v>0</v>
      </c>
      <c r="D16" s="4" t="e">
        <f>TEXT('Contribution Breakdown'!$M$4, "mmm-yy")&amp; " "&amp;'Contribution Breakdown'!$M$7</f>
        <v>#N/A</v>
      </c>
      <c r="E16" s="31">
        <v>601420</v>
      </c>
      <c r="F16" s="28">
        <f t="shared" ref="F16:F29" si="0">F2*-1</f>
        <v>0</v>
      </c>
      <c r="G16" s="4">
        <v>0</v>
      </c>
      <c r="H16" s="33" t="e">
        <f>'Contribution Breakdown'!$M$2</f>
        <v>#N/A</v>
      </c>
      <c r="I16" s="4" t="e">
        <f>'Contribution Breakdown'!$M$3</f>
        <v>#N/A</v>
      </c>
      <c r="L16" s="53"/>
      <c r="M16" s="34"/>
      <c r="N16" s="44"/>
      <c r="O16" s="43"/>
      <c r="P16" s="44"/>
      <c r="Q16" s="43"/>
      <c r="R16" s="44"/>
      <c r="S16" s="43"/>
      <c r="T16" s="44"/>
      <c r="U16" s="43"/>
      <c r="V16" s="44"/>
      <c r="W16" s="56"/>
    </row>
    <row r="17" spans="1:23" ht="15.75" thickBot="1" x14ac:dyDescent="0.3">
      <c r="A17" s="4" t="str">
        <f>'Contribution Breakdown'!$M$5</f>
        <v>FP</v>
      </c>
      <c r="B17" s="27" t="str">
        <f>'Contribution Breakdown'!$M$4</f>
        <v>11/14</v>
      </c>
      <c r="C17" s="29">
        <f>'Contribution Breakdown'!$M$6</f>
        <v>0</v>
      </c>
      <c r="D17" s="4" t="e">
        <f>TEXT('Contribution Breakdown'!$M$4, "mmm-yy")&amp; " "&amp;'Contribution Breakdown'!$M$7</f>
        <v>#N/A</v>
      </c>
      <c r="E17" s="4">
        <v>601420</v>
      </c>
      <c r="F17" s="28">
        <f t="shared" si="0"/>
        <v>0</v>
      </c>
      <c r="G17" s="4">
        <v>0</v>
      </c>
      <c r="H17" s="33" t="e">
        <f>'Contribution Breakdown'!$M$2</f>
        <v>#N/A</v>
      </c>
      <c r="I17" s="4" t="e">
        <f>'Contribution Breakdown'!$M$3</f>
        <v>#N/A</v>
      </c>
      <c r="L17" s="58" t="s">
        <v>842</v>
      </c>
      <c r="M17" s="59"/>
      <c r="N17" s="60">
        <v>1117</v>
      </c>
      <c r="O17" s="61"/>
      <c r="P17" s="60">
        <v>1217</v>
      </c>
      <c r="Q17" s="61"/>
      <c r="R17" s="60">
        <v>1322</v>
      </c>
      <c r="S17" s="62"/>
      <c r="T17" s="60">
        <v>1132</v>
      </c>
      <c r="U17" s="62"/>
      <c r="V17" s="60">
        <v>1133</v>
      </c>
      <c r="W17" s="63">
        <v>1134</v>
      </c>
    </row>
    <row r="18" spans="1:23" x14ac:dyDescent="0.25">
      <c r="A18" s="4" t="str">
        <f>'Contribution Breakdown'!$M$5</f>
        <v>FP</v>
      </c>
      <c r="B18" s="27" t="str">
        <f>'Contribution Breakdown'!$M$4</f>
        <v>11/14</v>
      </c>
      <c r="C18" s="29">
        <f>'Contribution Breakdown'!$M$6</f>
        <v>0</v>
      </c>
      <c r="D18" s="4" t="e">
        <f>TEXT('Contribution Breakdown'!$M$4, "mmm-yy")&amp; " "&amp;'Contribution Breakdown'!$M$7</f>
        <v>#N/A</v>
      </c>
      <c r="E18" s="4">
        <v>601420</v>
      </c>
      <c r="F18" s="28">
        <f t="shared" si="0"/>
        <v>0</v>
      </c>
      <c r="G18" s="4">
        <v>0</v>
      </c>
      <c r="H18" s="33" t="e">
        <f>'Contribution Breakdown'!$M$2</f>
        <v>#N/A</v>
      </c>
      <c r="I18" s="4" t="e">
        <f>'Contribution Breakdown'!$M$3</f>
        <v>#N/A</v>
      </c>
    </row>
    <row r="19" spans="1:23" x14ac:dyDescent="0.25">
      <c r="A19" s="4" t="str">
        <f>'Contribution Breakdown'!$M$5</f>
        <v>FP</v>
      </c>
      <c r="B19" s="27" t="str">
        <f>'Contribution Breakdown'!$M$4</f>
        <v>11/14</v>
      </c>
      <c r="C19" s="29">
        <f>'Contribution Breakdown'!$M$6</f>
        <v>0</v>
      </c>
      <c r="D19" s="4" t="e">
        <f>TEXT('Contribution Breakdown'!$M$4, "mmm-yy")&amp; " "&amp;'Contribution Breakdown'!$M$7</f>
        <v>#N/A</v>
      </c>
      <c r="E19" s="4">
        <v>601420</v>
      </c>
      <c r="F19" s="28">
        <f t="shared" si="0"/>
        <v>0</v>
      </c>
      <c r="G19" s="4">
        <v>0</v>
      </c>
      <c r="H19" s="33" t="e">
        <f>'Contribution Breakdown'!$M$2</f>
        <v>#N/A</v>
      </c>
      <c r="I19" s="4" t="e">
        <f>'Contribution Breakdown'!$M$3</f>
        <v>#N/A</v>
      </c>
    </row>
    <row r="20" spans="1:23" x14ac:dyDescent="0.25">
      <c r="A20" s="4" t="str">
        <f>'Contribution Breakdown'!$M$5</f>
        <v>FP</v>
      </c>
      <c r="B20" s="27" t="str">
        <f>'Contribution Breakdown'!$M$4</f>
        <v>11/14</v>
      </c>
      <c r="C20" s="29">
        <f>'Contribution Breakdown'!$M$6</f>
        <v>0</v>
      </c>
      <c r="D20" s="4" t="e">
        <f>TEXT('Contribution Breakdown'!$M$4, "mmm-yy")&amp; " "&amp;'Contribution Breakdown'!$M$7</f>
        <v>#N/A</v>
      </c>
      <c r="E20" s="4">
        <v>601420</v>
      </c>
      <c r="F20" s="28">
        <f t="shared" si="0"/>
        <v>0</v>
      </c>
      <c r="G20" s="4">
        <v>0</v>
      </c>
      <c r="H20" s="33" t="e">
        <f>'Contribution Breakdown'!$M$2</f>
        <v>#N/A</v>
      </c>
      <c r="I20" s="4" t="e">
        <f>'Contribution Breakdown'!$M$3</f>
        <v>#N/A</v>
      </c>
    </row>
    <row r="21" spans="1:23" x14ac:dyDescent="0.25">
      <c r="A21" s="4" t="str">
        <f>'Contribution Breakdown'!$M$5</f>
        <v>FP</v>
      </c>
      <c r="B21" s="27" t="str">
        <f>'Contribution Breakdown'!$M$4</f>
        <v>11/14</v>
      </c>
      <c r="C21" s="29">
        <f>'Contribution Breakdown'!$M$6</f>
        <v>0</v>
      </c>
      <c r="D21" s="4" t="e">
        <f>TEXT('Contribution Breakdown'!$M$4, "mmm-yy")&amp; " "&amp;'Contribution Breakdown'!$M$7</f>
        <v>#N/A</v>
      </c>
      <c r="E21" s="4">
        <v>601420</v>
      </c>
      <c r="F21" s="28">
        <f t="shared" si="0"/>
        <v>0</v>
      </c>
      <c r="G21" s="4">
        <v>0</v>
      </c>
      <c r="H21" s="33" t="e">
        <f>'Contribution Breakdown'!$M$2</f>
        <v>#N/A</v>
      </c>
      <c r="I21" s="4" t="e">
        <f>'Contribution Breakdown'!$M$3</f>
        <v>#N/A</v>
      </c>
    </row>
    <row r="22" spans="1:23" x14ac:dyDescent="0.25">
      <c r="A22" s="4" t="str">
        <f>'Contribution Breakdown'!$M$5</f>
        <v>FP</v>
      </c>
      <c r="B22" s="27" t="str">
        <f>'Contribution Breakdown'!$M$4</f>
        <v>11/14</v>
      </c>
      <c r="C22" s="29">
        <f>'Contribution Breakdown'!$M$6</f>
        <v>0</v>
      </c>
      <c r="D22" s="4" t="e">
        <f>TEXT('Contribution Breakdown'!$M$4, "mmm-yy")&amp; " "&amp;'Contribution Breakdown'!$M$7</f>
        <v>#N/A</v>
      </c>
      <c r="E22" s="4">
        <v>601420</v>
      </c>
      <c r="F22" s="28">
        <f t="shared" si="0"/>
        <v>0</v>
      </c>
      <c r="G22" s="4">
        <v>0</v>
      </c>
      <c r="H22" s="33" t="e">
        <f>'Contribution Breakdown'!$M$2</f>
        <v>#N/A</v>
      </c>
      <c r="I22" s="4" t="e">
        <f>'Contribution Breakdown'!$M$3</f>
        <v>#N/A</v>
      </c>
    </row>
    <row r="23" spans="1:23" x14ac:dyDescent="0.25">
      <c r="A23" s="4" t="str">
        <f>'Contribution Breakdown'!$M$5</f>
        <v>FP</v>
      </c>
      <c r="B23" s="27" t="str">
        <f>'Contribution Breakdown'!$M$4</f>
        <v>11/14</v>
      </c>
      <c r="C23" s="29">
        <f>'Contribution Breakdown'!$M$6</f>
        <v>0</v>
      </c>
      <c r="D23" s="4" t="e">
        <f>TEXT('Contribution Breakdown'!$M$4, "mmm-yy")&amp; " "&amp;'Contribution Breakdown'!$M$7</f>
        <v>#N/A</v>
      </c>
      <c r="E23" s="4">
        <v>601420</v>
      </c>
      <c r="F23" s="28">
        <f t="shared" si="0"/>
        <v>0</v>
      </c>
      <c r="G23" s="4">
        <v>0</v>
      </c>
      <c r="H23" s="33" t="e">
        <f>'Contribution Breakdown'!$M$2</f>
        <v>#N/A</v>
      </c>
      <c r="I23" s="4" t="e">
        <f>'Contribution Breakdown'!$M$3</f>
        <v>#N/A</v>
      </c>
    </row>
    <row r="24" spans="1:23" x14ac:dyDescent="0.25">
      <c r="A24" s="4" t="str">
        <f>'Contribution Breakdown'!$M$5</f>
        <v>FP</v>
      </c>
      <c r="B24" s="27" t="str">
        <f>'Contribution Breakdown'!$M$4</f>
        <v>11/14</v>
      </c>
      <c r="C24" s="29">
        <f>'Contribution Breakdown'!$M$6</f>
        <v>0</v>
      </c>
      <c r="D24" s="4" t="e">
        <f>TEXT('Contribution Breakdown'!$M$4, "mmm-yy")&amp; " "&amp;'Contribution Breakdown'!$M$7</f>
        <v>#N/A</v>
      </c>
      <c r="E24" s="4">
        <v>601420</v>
      </c>
      <c r="F24" s="28">
        <f t="shared" si="0"/>
        <v>0</v>
      </c>
      <c r="G24" s="4">
        <v>0</v>
      </c>
      <c r="H24" s="33" t="e">
        <f>'Contribution Breakdown'!$M$2</f>
        <v>#N/A</v>
      </c>
      <c r="I24" s="4" t="e">
        <f>'Contribution Breakdown'!$M$3</f>
        <v>#N/A</v>
      </c>
    </row>
    <row r="25" spans="1:23" x14ac:dyDescent="0.25">
      <c r="A25" s="4" t="str">
        <f>'Contribution Breakdown'!$M$5</f>
        <v>FP</v>
      </c>
      <c r="B25" s="27" t="str">
        <f>'Contribution Breakdown'!$M$4</f>
        <v>11/14</v>
      </c>
      <c r="C25" s="29">
        <f>'Contribution Breakdown'!$M$6</f>
        <v>0</v>
      </c>
      <c r="D25" s="4" t="e">
        <f>TEXT('Contribution Breakdown'!$M$4, "mmm-yy")&amp; " "&amp;'Contribution Breakdown'!$M$7</f>
        <v>#N/A</v>
      </c>
      <c r="E25" s="4">
        <v>601420</v>
      </c>
      <c r="F25" s="28">
        <f t="shared" si="0"/>
        <v>0</v>
      </c>
      <c r="G25" s="4">
        <v>0</v>
      </c>
      <c r="H25" s="33" t="e">
        <f>'Contribution Breakdown'!$M$2</f>
        <v>#N/A</v>
      </c>
      <c r="I25" s="4" t="e">
        <f>'Contribution Breakdown'!$M$3</f>
        <v>#N/A</v>
      </c>
    </row>
    <row r="26" spans="1:23" x14ac:dyDescent="0.25">
      <c r="A26" s="4" t="str">
        <f>'Contribution Breakdown'!$M$5</f>
        <v>FP</v>
      </c>
      <c r="B26" s="27" t="str">
        <f>'Contribution Breakdown'!$M$4</f>
        <v>11/14</v>
      </c>
      <c r="C26" s="29">
        <f>'Contribution Breakdown'!$M$6</f>
        <v>0</v>
      </c>
      <c r="D26" s="4" t="e">
        <f>TEXT('Contribution Breakdown'!$M$4, "mmm-yy")&amp; " "&amp;'Contribution Breakdown'!$M$7</f>
        <v>#N/A</v>
      </c>
      <c r="E26" s="4">
        <v>601420</v>
      </c>
      <c r="F26" s="28">
        <f t="shared" si="0"/>
        <v>0</v>
      </c>
      <c r="G26" s="4">
        <v>0</v>
      </c>
      <c r="H26" s="33" t="e">
        <f>'Contribution Breakdown'!$M$2</f>
        <v>#N/A</v>
      </c>
      <c r="I26" s="4" t="e">
        <f>'Contribution Breakdown'!$M$3</f>
        <v>#N/A</v>
      </c>
    </row>
    <row r="27" spans="1:23" x14ac:dyDescent="0.25">
      <c r="A27" s="4" t="str">
        <f>'Contribution Breakdown'!$M$5</f>
        <v>FP</v>
      </c>
      <c r="B27" s="27" t="str">
        <f>'Contribution Breakdown'!$M$4</f>
        <v>11/14</v>
      </c>
      <c r="C27" s="29">
        <f>'Contribution Breakdown'!$M$6</f>
        <v>0</v>
      </c>
      <c r="D27" s="4" t="e">
        <f>TEXT('Contribution Breakdown'!$M$4, "mmm-yy")&amp; " "&amp;'Contribution Breakdown'!$M$7</f>
        <v>#N/A</v>
      </c>
      <c r="E27" s="4">
        <v>601420</v>
      </c>
      <c r="F27" s="28">
        <f t="shared" si="0"/>
        <v>0</v>
      </c>
      <c r="G27" s="4">
        <v>0</v>
      </c>
      <c r="H27" s="33" t="e">
        <f>'Contribution Breakdown'!$M$2</f>
        <v>#N/A</v>
      </c>
      <c r="I27" s="4" t="e">
        <f>'Contribution Breakdown'!$M$3</f>
        <v>#N/A</v>
      </c>
    </row>
    <row r="28" spans="1:23" x14ac:dyDescent="0.25">
      <c r="A28" s="4" t="str">
        <f>'Contribution Breakdown'!$M$5</f>
        <v>FP</v>
      </c>
      <c r="B28" s="27" t="str">
        <f>'Contribution Breakdown'!$M$4</f>
        <v>11/14</v>
      </c>
      <c r="C28" s="29">
        <f>'Contribution Breakdown'!$M$6</f>
        <v>0</v>
      </c>
      <c r="D28" s="4" t="e">
        <f>TEXT('Contribution Breakdown'!$M$4, "mmm-yy")&amp; " "&amp;'Contribution Breakdown'!$M$7</f>
        <v>#N/A</v>
      </c>
      <c r="E28" s="4">
        <v>601420</v>
      </c>
      <c r="F28" s="28">
        <f t="shared" si="0"/>
        <v>0</v>
      </c>
      <c r="G28" s="4">
        <v>0</v>
      </c>
      <c r="H28" s="33" t="e">
        <f>'Contribution Breakdown'!$M$2</f>
        <v>#N/A</v>
      </c>
      <c r="I28" s="4" t="e">
        <f>'Contribution Breakdown'!$M$3</f>
        <v>#N/A</v>
      </c>
    </row>
    <row r="29" spans="1:23" x14ac:dyDescent="0.25">
      <c r="A29" s="4" t="str">
        <f>'Contribution Breakdown'!$M$5</f>
        <v>FP</v>
      </c>
      <c r="B29" s="27" t="str">
        <f>'Contribution Breakdown'!$M$4</f>
        <v>11/14</v>
      </c>
      <c r="C29" s="29">
        <f>'Contribution Breakdown'!$M$6</f>
        <v>0</v>
      </c>
      <c r="D29" s="4" t="e">
        <f>TEXT('Contribution Breakdown'!$M$4, "mmm-yy")&amp; " "&amp;'Contribution Breakdown'!$M$7</f>
        <v>#N/A</v>
      </c>
      <c r="E29" s="4">
        <v>601420</v>
      </c>
      <c r="F29" s="28">
        <f t="shared" si="0"/>
        <v>0</v>
      </c>
      <c r="G29" s="4">
        <v>0</v>
      </c>
      <c r="H29" s="33" t="e">
        <f>'Contribution Breakdown'!$M$2</f>
        <v>#N/A</v>
      </c>
      <c r="I29" s="4" t="e">
        <f>'Contribution Breakdown'!$M$3</f>
        <v>#N/A</v>
      </c>
    </row>
    <row r="32" spans="1:23" x14ac:dyDescent="0.25">
      <c r="F32" s="2"/>
    </row>
    <row r="33" spans="6:6" x14ac:dyDescent="0.25">
      <c r="F33" s="2"/>
    </row>
  </sheetData>
  <mergeCells count="1">
    <mergeCell ref="V2:W2"/>
  </mergeCells>
  <pageMargins left="0.70866141732283472" right="0.70866141732283472" top="0.74803149606299213" bottom="0.74803149606299213" header="0.31496062992125984" footer="0.31496062992125984"/>
  <pageSetup paperSize="9" scale="62" fitToHeight="4" orientation="portrait" verticalDpi="599" r:id="rId1"/>
  <headerFooter>
    <oddHeader>&amp;C&amp;F&amp;R&amp;D&amp;T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Contribution Breakdown</vt:lpstr>
      <vt:lpstr>CABINET OFFICE ONLY Journal</vt:lpstr>
      <vt:lpstr>'CABINET OFFICE ONLY Journal'!Print_Area</vt:lpstr>
      <vt:lpstr>'Contribution Breakdown'!Print_Area</vt:lpstr>
    </vt:vector>
  </TitlesOfParts>
  <Company>Flex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Campbell</dc:creator>
  <cp:lastModifiedBy>Graeme Rowe</cp:lastModifiedBy>
  <cp:lastPrinted>2015-02-13T09:09:41Z</cp:lastPrinted>
  <dcterms:created xsi:type="dcterms:W3CDTF">2014-11-07T15:04:27Z</dcterms:created>
  <dcterms:modified xsi:type="dcterms:W3CDTF">2021-05-10T08:43:44Z</dcterms:modified>
</cp:coreProperties>
</file>